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9405"/>
  </bookViews>
  <sheets>
    <sheet name="ปศข." sheetId="1" r:id="rId1"/>
    <sheet name="Sheet1" sheetId="2" r:id="rId2"/>
  </sheets>
  <definedNames>
    <definedName name="_xlnm._FilterDatabase" localSheetId="0" hidden="1">ปศข.!$A$7:$G$257</definedName>
    <definedName name="_xlnm.Print_Titles" localSheetId="0">ปศข.!$4:$6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1"/>
  <c r="E92"/>
  <c r="C92"/>
  <c r="F93"/>
  <c r="F101"/>
  <c r="F266"/>
  <c r="D127"/>
  <c r="E127"/>
  <c r="C127"/>
  <c r="F128"/>
  <c r="F127" s="1"/>
  <c r="D167" l="1"/>
  <c r="F186"/>
  <c r="D185"/>
  <c r="E185"/>
  <c r="C185"/>
  <c r="D272" l="1"/>
  <c r="E272"/>
  <c r="D261"/>
  <c r="E261"/>
  <c r="D258"/>
  <c r="E258"/>
  <c r="D228"/>
  <c r="D221"/>
  <c r="D220" s="1"/>
  <c r="E221"/>
  <c r="D207"/>
  <c r="D197"/>
  <c r="E197"/>
  <c r="D159"/>
  <c r="D134"/>
  <c r="D143"/>
  <c r="D139"/>
  <c r="D156"/>
  <c r="D152"/>
  <c r="D162"/>
  <c r="E162"/>
  <c r="D112"/>
  <c r="E112"/>
  <c r="D108"/>
  <c r="E108"/>
  <c r="D104"/>
  <c r="E104"/>
  <c r="D65"/>
  <c r="E65"/>
  <c r="D62"/>
  <c r="E62"/>
  <c r="D40"/>
  <c r="E40"/>
  <c r="D36"/>
  <c r="E36"/>
  <c r="D33"/>
  <c r="E33"/>
  <c r="D25"/>
  <c r="E25"/>
  <c r="D22"/>
  <c r="E22"/>
  <c r="C22"/>
  <c r="D9"/>
  <c r="E9"/>
  <c r="D13"/>
  <c r="E13"/>
  <c r="F199"/>
  <c r="D42"/>
  <c r="E42"/>
  <c r="C42"/>
  <c r="C65"/>
  <c r="C62"/>
  <c r="C40"/>
  <c r="C33"/>
  <c r="D30"/>
  <c r="E30"/>
  <c r="C30"/>
  <c r="E245"/>
  <c r="C245"/>
  <c r="E241"/>
  <c r="E228" s="1"/>
  <c r="C241"/>
  <c r="C272"/>
  <c r="F226"/>
  <c r="D180"/>
  <c r="E180"/>
  <c r="C180"/>
  <c r="F181"/>
  <c r="F34"/>
  <c r="F178"/>
  <c r="E177"/>
  <c r="D177"/>
  <c r="C177"/>
  <c r="F86"/>
  <c r="D265"/>
  <c r="C265"/>
  <c r="E265"/>
  <c r="C228" l="1"/>
  <c r="F185"/>
  <c r="F228"/>
  <c r="D138"/>
  <c r="D125"/>
  <c r="F30"/>
  <c r="E8"/>
  <c r="D8"/>
  <c r="F42"/>
  <c r="F40"/>
  <c r="F65"/>
  <c r="F272"/>
  <c r="F241"/>
  <c r="F245"/>
  <c r="F180"/>
  <c r="F177"/>
  <c r="F173" l="1"/>
  <c r="F168"/>
  <c r="D172"/>
  <c r="D151" s="1"/>
  <c r="E172"/>
  <c r="C172"/>
  <c r="F120"/>
  <c r="F116"/>
  <c r="F45"/>
  <c r="F56"/>
  <c r="F49"/>
  <c r="D115"/>
  <c r="D103" s="1"/>
  <c r="C115"/>
  <c r="E115"/>
  <c r="E103" s="1"/>
  <c r="C47"/>
  <c r="D47"/>
  <c r="F115" l="1"/>
  <c r="C261" l="1"/>
  <c r="D252"/>
  <c r="E252"/>
  <c r="C252"/>
  <c r="D250"/>
  <c r="E250"/>
  <c r="C250"/>
  <c r="D249" l="1"/>
  <c r="F252"/>
  <c r="F250"/>
  <c r="F265"/>
  <c r="D204" l="1"/>
  <c r="D192" s="1"/>
  <c r="C167"/>
  <c r="D85"/>
  <c r="D21" s="1"/>
  <c r="E85"/>
  <c r="E21" s="1"/>
  <c r="C85"/>
  <c r="C17" l="1"/>
  <c r="E17"/>
  <c r="F18"/>
  <c r="F19"/>
  <c r="F20"/>
  <c r="D7"/>
  <c r="F160"/>
  <c r="C159"/>
  <c r="F113"/>
  <c r="F262"/>
  <c r="F163"/>
  <c r="C162"/>
  <c r="F37"/>
  <c r="C36"/>
  <c r="F17" l="1"/>
  <c r="G20"/>
  <c r="G18"/>
  <c r="G19"/>
  <c r="F261"/>
  <c r="F92"/>
  <c r="G17" l="1"/>
  <c r="F36"/>
  <c r="C197"/>
  <c r="C68"/>
  <c r="F68" l="1"/>
  <c r="F259" l="1"/>
  <c r="E249"/>
  <c r="C258"/>
  <c r="C249" s="1"/>
  <c r="F249" l="1"/>
  <c r="F258"/>
  <c r="F256" l="1"/>
  <c r="F66"/>
  <c r="F41" l="1"/>
  <c r="F157" l="1"/>
  <c r="F63"/>
  <c r="F253"/>
  <c r="F109"/>
  <c r="F26" l="1"/>
  <c r="F14"/>
  <c r="F62" l="1"/>
  <c r="F48"/>
  <c r="F47" l="1"/>
  <c r="F33"/>
  <c r="C9"/>
  <c r="F10"/>
  <c r="F11"/>
  <c r="F12"/>
  <c r="C13"/>
  <c r="F23"/>
  <c r="C25"/>
  <c r="C21" s="1"/>
  <c r="F21" s="1"/>
  <c r="F31"/>
  <c r="C104"/>
  <c r="C108"/>
  <c r="C112"/>
  <c r="C134"/>
  <c r="E134"/>
  <c r="F135"/>
  <c r="F136"/>
  <c r="C139"/>
  <c r="E139"/>
  <c r="F140"/>
  <c r="F141"/>
  <c r="F142"/>
  <c r="C143"/>
  <c r="E143"/>
  <c r="F144"/>
  <c r="F145"/>
  <c r="F146"/>
  <c r="C147"/>
  <c r="E147"/>
  <c r="F148"/>
  <c r="F149"/>
  <c r="F150"/>
  <c r="C152"/>
  <c r="E152"/>
  <c r="F153"/>
  <c r="F154"/>
  <c r="F155"/>
  <c r="C156"/>
  <c r="E156"/>
  <c r="C193"/>
  <c r="E193"/>
  <c r="C208"/>
  <c r="E208"/>
  <c r="C212"/>
  <c r="E212"/>
  <c r="C216"/>
  <c r="E216"/>
  <c r="C221"/>
  <c r="C225"/>
  <c r="E225"/>
  <c r="E220" s="1"/>
  <c r="C229"/>
  <c r="E229"/>
  <c r="F230"/>
  <c r="F231"/>
  <c r="F232"/>
  <c r="C233"/>
  <c r="E233"/>
  <c r="F234"/>
  <c r="F235"/>
  <c r="F236"/>
  <c r="C237"/>
  <c r="E237"/>
  <c r="F238"/>
  <c r="F239"/>
  <c r="F240"/>
  <c r="F251"/>
  <c r="C255"/>
  <c r="E255"/>
  <c r="C151" l="1"/>
  <c r="C125"/>
  <c r="C220"/>
  <c r="C207"/>
  <c r="F220"/>
  <c r="E207"/>
  <c r="F207" s="1"/>
  <c r="C138"/>
  <c r="E125"/>
  <c r="E138"/>
  <c r="C103"/>
  <c r="C8"/>
  <c r="F9"/>
  <c r="F172"/>
  <c r="F85"/>
  <c r="F152"/>
  <c r="G234"/>
  <c r="G232"/>
  <c r="F255"/>
  <c r="F237"/>
  <c r="G236"/>
  <c r="F216"/>
  <c r="F143"/>
  <c r="G240"/>
  <c r="G230"/>
  <c r="F212"/>
  <c r="F225"/>
  <c r="F197"/>
  <c r="F139"/>
  <c r="F112"/>
  <c r="G239"/>
  <c r="G231"/>
  <c r="F193"/>
  <c r="F156"/>
  <c r="F126"/>
  <c r="F104"/>
  <c r="G238"/>
  <c r="G235"/>
  <c r="F233"/>
  <c r="F229"/>
  <c r="F147"/>
  <c r="F22"/>
  <c r="F134"/>
  <c r="F108"/>
  <c r="F13"/>
  <c r="F25"/>
  <c r="F208"/>
  <c r="F221"/>
  <c r="F125" l="1"/>
  <c r="F138"/>
  <c r="F103"/>
  <c r="F8"/>
  <c r="G229"/>
  <c r="G233"/>
  <c r="G237"/>
  <c r="E159" l="1"/>
  <c r="F162"/>
  <c r="F159" l="1"/>
  <c r="C204" l="1"/>
  <c r="C192" s="1"/>
  <c r="E204"/>
  <c r="E192" s="1"/>
  <c r="E167" s="1"/>
  <c r="F167" l="1"/>
  <c r="E151"/>
  <c r="F192"/>
  <c r="C7"/>
  <c r="F204"/>
  <c r="F151" l="1"/>
  <c r="E7"/>
  <c r="F7" s="1"/>
</calcChain>
</file>

<file path=xl/sharedStrings.xml><?xml version="1.0" encoding="utf-8"?>
<sst xmlns="http://schemas.openxmlformats.org/spreadsheetml/2006/main" count="296" uniqueCount="215">
  <si>
    <t>3) โครงการ ..........</t>
  </si>
  <si>
    <t>2) โครงการ ..........</t>
  </si>
  <si>
    <t>1) โครงการ..........</t>
  </si>
  <si>
    <t>1.3 สำนักงานปศุสัตว์จังหวัด</t>
  </si>
  <si>
    <t>1.2 สำนักงานปศุสัตว์จังหวัด</t>
  </si>
  <si>
    <t>1.1 สำนักงานปศุสัตว์เขต</t>
  </si>
  <si>
    <t>11. อื่นๆ</t>
  </si>
  <si>
    <t>10. แกะ</t>
  </si>
  <si>
    <t>9. แพะ</t>
  </si>
  <si>
    <t>8. เป็ด</t>
  </si>
  <si>
    <t>7. ไก่พื้นเมือง</t>
  </si>
  <si>
    <t>6. ไก่ไข่</t>
  </si>
  <si>
    <t>5. ไก่เนื้อ</t>
  </si>
  <si>
    <t>4. สุกร</t>
  </si>
  <si>
    <t>3. กระบือ</t>
  </si>
  <si>
    <t>2. โคเนื้อ</t>
  </si>
  <si>
    <t>1. โคนม</t>
  </si>
  <si>
    <t>รวมทั้งสิ้น</t>
  </si>
  <si>
    <t>รวม</t>
  </si>
  <si>
    <t>งบท้องถิ่น</t>
  </si>
  <si>
    <t>งบกลุ่มจังหวัด</t>
  </si>
  <si>
    <t>งบพัฒนาจังหวัด</t>
  </si>
  <si>
    <t>หมายเหตุ</t>
  </si>
  <si>
    <t>แนวทางการดำเนินงาน
โดยสังเขปและเป้าหมาย</t>
  </si>
  <si>
    <t>โครงการ</t>
  </si>
  <si>
    <t>คำของบประมาณประจำปี 2561</t>
  </si>
  <si>
    <t>1.2 สำนักงานปศุสัตว์จังหวัดอุดรธานี</t>
  </si>
  <si>
    <t>1.3 สำนักงานปศุสัตว์จังหวัดบึงกาฬ</t>
  </si>
  <si>
    <r>
      <rPr>
        <b/>
        <sz val="16"/>
        <color theme="1"/>
        <rFont val="TH SarabunPSK"/>
        <family val="2"/>
      </rPr>
      <t>สำนักงานปศุสัตว์เขต 4</t>
    </r>
    <r>
      <rPr>
        <b/>
        <u/>
        <sz val="16"/>
        <color theme="1"/>
        <rFont val="TH SarabunPSK"/>
        <family val="2"/>
      </rPr>
      <t xml:space="preserve">    </t>
    </r>
  </si>
  <si>
    <t>1.4 สำนักงานปศุสัตว์จังหวัดหนองคาย</t>
  </si>
  <si>
    <t>1.5 สำนักงานปศุสัตว์จังหวัดหนองบัวลำภู</t>
  </si>
  <si>
    <t>1.6 สำนักงานปศุสัตว์จังหวัดเลย</t>
  </si>
  <si>
    <t>1.7 สำนักงานปศุสัตว์จังหวัดสกลนคร</t>
  </si>
  <si>
    <t>1.8 สำนักงานปศุสัตว์จังหวัดนครพนม</t>
  </si>
  <si>
    <t>1.1) โครงการเพิ่มประสิทธิภาพการผลิตโคนม</t>
  </si>
  <si>
    <t xml:space="preserve"> 1. ถ่ายทอดเทคโนโลยีการเพิ่มประสิทธิภาพการผลิตโคนม  </t>
  </si>
  <si>
    <t>แก้ไขปัญหาด้านสุขภาพสัตว์</t>
  </si>
  <si>
    <t xml:space="preserve"> 1. ถ่ายทอดเทคโนโลยีการเพิ่มประสิทธิภาพการผลิตอาหารสัตว์   </t>
  </si>
  <si>
    <t>2. ถ่ายทอดเทคโนโลยีการบริหารจัดการโคเนื้อ การผสมเทียม เตรียมเวชภัณฑ์</t>
  </si>
  <si>
    <t>3. พัฒนาเครือข่ายผู้นำเกษตรกรผุ้เลี้ยงโคเนื้อ</t>
  </si>
  <si>
    <t xml:space="preserve"> -จัดซื้อยาถ่ายพยาธิ แร่ธาตุก้อน ให้การสนับสนุนเกษตรกรผู้เลี้ยงโคเนื้อ เพื่อดูแล</t>
  </si>
  <si>
    <t>สุขภาพสัตว์ให้สมบูรณ์ แข็งแรง เจริญเติบโต ผสมติดง่าย  เป้าหมาย 4,000 ราย</t>
  </si>
  <si>
    <t>1.1 สำนักงานปศุสัตว์เขต 4</t>
  </si>
  <si>
    <t xml:space="preserve"> 1. ถ่ายทอดเทคโนโลยีการเพิ่มประสิทธิภาพการผลิตกระบือ</t>
  </si>
  <si>
    <t>2. เพิ่มประสิทธิภาพด้านการจัดการด้านสุขภาพสัตว์ เพื่อเพิ่มผลผลิตและลดการสูญเสีย</t>
  </si>
  <si>
    <t>1) โครงการอนุรักษ์และพัฒนาการผลิตกระบือ</t>
  </si>
  <si>
    <t>1.9 สำนักงานปศุสัตว์จังหวัดกาฬสินธุ์</t>
  </si>
  <si>
    <t>1.2 สำนักงานปศุสัตว์จังหวัดกาฬสินธุ์</t>
  </si>
  <si>
    <t>1.10 สำนักงานปศุสัตว์จังหวัดมุกดาหาร</t>
  </si>
  <si>
    <t>ส่งเสริมการเลี้ยงโคเนื้อ 7 อำเภอ</t>
  </si>
  <si>
    <t>1.3 สำนักงานปศุสัตว์จังหวัดมุกดาหาร</t>
  </si>
  <si>
    <t>การตลาดโคเนื้อคุณภาพสู่อาเซียน</t>
  </si>
  <si>
    <t>รวมสกลนคร,นครพนม,มุกดาหาร</t>
  </si>
  <si>
    <t>1.3 สำนักงานปศุสัตว์จังหวัดสกลนคร</t>
  </si>
  <si>
    <t>1.1) โครงการส่งเสริมและเพิ่มประสิทธิภาพการเลี้ยง</t>
  </si>
  <si>
    <t>ควายไทย</t>
  </si>
  <si>
    <t>1.1) โครงการสนับสนุนและขยายผลโครงการอันเนื่อง</t>
  </si>
  <si>
    <t>มาจากพระราชดำริ</t>
  </si>
  <si>
    <t>1.4 สำนักงานปศุสัตว์จังหวัดสกลนคร</t>
  </si>
  <si>
    <t>ไก่งวง</t>
  </si>
  <si>
    <t>1.11 สำนักงานปศุสัตว์จังหวัดขอนแก่น</t>
  </si>
  <si>
    <t xml:space="preserve">  ตามพระราชดำริ</t>
  </si>
  <si>
    <t>1.2 สำนักงานปศุสัตว์จังหวัดขอนแก่น</t>
  </si>
  <si>
    <t>5. การติดตาม รายงาน และประเมินผล</t>
  </si>
  <si>
    <t xml:space="preserve">กิจกรรมหลัก :  ส่งเสริมและพัฒนาเกษตรอินทรีย์วิถีชุมชนจังหวัดขอนแก่น   </t>
  </si>
  <si>
    <t>1. อบรมเกษตรกร เป้าหมาย จำนวน ๙๐ คน</t>
  </si>
  <si>
    <t>2. สนับสนุนพันธุ์ไก่พื้นเมือง  จำนวน    ๑,๘๐๐    ตัว</t>
  </si>
  <si>
    <t>3. สนับสนุนอาหารไก่พื้นเมือง  จำนวน ๕,๔๐๐ ก.ก.</t>
  </si>
  <si>
    <t>4. สนับสนุนวัสดุปรับปรุงโรงเรือนจำนวน ๓๐ ราย</t>
  </si>
  <si>
    <t>1.12 สำนักงานปศุสัตว์จังหวัดร้อยเอ็ด</t>
  </si>
  <si>
    <t>1.1) โครงการ ส่งเสริมการเพิ่มผลผลิต การแปรรูป การตลาด และยกระดับ</t>
  </si>
  <si>
    <t xml:space="preserve">ภาคการเกษตรสุ๋การเกษตรปลอดภัยและเกษตรอินทรีย์ </t>
  </si>
  <si>
    <t xml:space="preserve">   กิจกรรมย่อย : พัฒนาอาชีพเกษตรกรผู้เลี้ยงโคเนื้อ</t>
  </si>
  <si>
    <t>ประชาสัมพันธ์/รับสมัคร/คัดเลือก เกษตรกร 600 ราย/ฝึกอบรม/สนับสนุนปัจจัย</t>
  </si>
  <si>
    <t>/ปรับปรุงคอก/โรงเรือนแปลงหญ้า/ให้บริการผสมเทียม/ติดตาม</t>
  </si>
  <si>
    <t>1) โครงการ ส่งเสริมการเพิ่มผลผลิต การแปรรูป การตลาด และยกระดับ</t>
  </si>
  <si>
    <t>1.4 สำนักงานปศุสัตว์จังหวัดหนองบัวลำภู</t>
  </si>
  <si>
    <t>กิจกรรมย่อย : ส่งเสริมการเลี้ยงไก่ไข่เสริมสารไอโอดีนเพื่อสนับสนุนอาหารกลางวัน</t>
  </si>
  <si>
    <t xml:space="preserve"> เด็กนักเรียนและเพิ่มผลิตเพื่อบริโภคในชุมชน</t>
  </si>
  <si>
    <t xml:space="preserve">ประชาสัมพันธ์/รับสมัคร/คัดเลือกโรงเรียนเข้าร่วม ฯ 50 โรง/ฝึกอบรมครู </t>
  </si>
  <si>
    <t>นักเรียน จนท.ปศุสัตว์/สนับสนุนปัจจัยการสร้างโรงเรือน/ไก่ไข่</t>
  </si>
  <si>
    <t>ติดตาม/รายงาน</t>
  </si>
  <si>
    <t>อาหาร/วัสดุอุปกรณืกการเลี้ยงไก่ไข่/ให้บริการด้านการส่งเสริมและดูแลสุขภาพไก่ไข่</t>
  </si>
  <si>
    <t>1) โครงการส่งเสริมและเพิ่มประสิทธิภาพการเลี้ยง</t>
  </si>
  <si>
    <t xml:space="preserve">1.1) โครงการ ส่งเสริมการเพิ่มผลผลิต การแปรรูป การตลาด </t>
  </si>
  <si>
    <t xml:space="preserve">และยกระดับภาคการเกษตรสุ๋การเกษตรปลอดภัยและเกษตรอินทรีย์ </t>
  </si>
  <si>
    <t>กิจกรรมย่อย : พัฒนาอาชีพผู้เลี้ยงไก่งวง</t>
  </si>
  <si>
    <t>ประชาสัมพันธ์/รับสมัคร/คัดเลือก เกษตรกร 50 ราย/ฝึกอบรม/สนับสนุนปัจจัย</t>
  </si>
  <si>
    <t>ปรับปรุงคอก/โรงเรือนแปลงหญ้า/ให้บริการด้านการเพิ่มประสิทธิภาพการผสมพันธุ์ไก่งวง</t>
  </si>
  <si>
    <t>/ติดตาม/รายงาน</t>
  </si>
  <si>
    <t>1.13 สำนักงานปศุสัตว์จังหวัดมหาสารคาม</t>
  </si>
  <si>
    <t xml:space="preserve">2. ลดต้นทุนและเพิ่มประสิทธิภาพการผลิตน้ำนมดิบ การผสมเทียม </t>
  </si>
  <si>
    <t>เตรียมเวชภัณฑ์ แก้ไขปัญหาด้านสุขภาพโคนม</t>
  </si>
  <si>
    <t>1.เกษตรกรผ่านการฝึกอบรมหลักสูตรการผลิตโคเนื้อคุณภาพ (โคขุนทุ่งกุลา)</t>
  </si>
  <si>
    <t>จำนวน 50 ราย</t>
  </si>
  <si>
    <t>2.จำนวนแม่โคเนื้อเพิ่มขึ้น จำนวน 100 ตัว</t>
  </si>
  <si>
    <t>3.จำนวนแปลงหญ้าคุณภาพ จำนวน 50 ไร่</t>
  </si>
  <si>
    <t>4.จำนวนฐานเรียนรู้การพัฒนาโคขุนทุ่งกุลาและกระจายพันธุ์พืชอาหารสัตว์</t>
  </si>
  <si>
    <t>สู่ชุมชน  จำนวน 1 แห่ง</t>
  </si>
  <si>
    <t>1.5 สำนักงานปศุสัตว์จังหวัดร้อยเอ็ด</t>
  </si>
  <si>
    <t>1.1) โครงการเกษตรเพื่ออาหารกลางวัน</t>
  </si>
  <si>
    <t>1.สนับสนุนโครงการอาหารกลางวัน จำนวน 45 โรงเรียน</t>
  </si>
  <si>
    <t>2.นักเรียนและบุคคลากรทางการศึกษา ผ่านการฝึกอบรมตามกระบวนการ</t>
  </si>
  <si>
    <t>จำนวน 1,350 ราย</t>
  </si>
  <si>
    <t>3.นักเรียนมีอาหารโปรตีน เสริมไอโอดีนบริโภค อย่างน้อย 1,350 ราย</t>
  </si>
  <si>
    <t>1.3 สำนักงานปศุสัตว์จังหวัดร้อยเอ็ด</t>
  </si>
  <si>
    <t>เพิ่มประสิทธิภาพการผลิตโคเนื้อ โดยวิธีผสมเทียม ปรับปรุงการผลิตพืชอาหารสัตว์</t>
  </si>
  <si>
    <t>1.6 สำนักงานปศุสัตว์จังหวัดนครพนม</t>
  </si>
  <si>
    <t>1)โครงการเพิ่มประสิทธิการผลิตโคเนื้อโคขุนคุณภาพกลุ่มจังหวัดสนุก</t>
  </si>
  <si>
    <t>แนวทางการดำเนินงาน :</t>
  </si>
  <si>
    <t>1.การผลิตโคต้นน้ำ</t>
  </si>
  <si>
    <t>2.ยกระดับฟาร์มโคเนื้อสู่มาตรฐาน</t>
  </si>
  <si>
    <t>3.พัฒนาระบบการตลาดและรองรับผลิตภัณฑ์โคเนื้อคุณภาพและ</t>
  </si>
  <si>
    <t>การประชาสัมพันธ์</t>
  </si>
  <si>
    <t>เป้าหมาย :  1.เกษตรกร  850 ราย ในพื้นที่จังหวีดนครพนม</t>
  </si>
  <si>
    <t>2. แม่โค  4,000 ตัว</t>
  </si>
  <si>
    <t>เกษตรจังหวัดนครพนม  กิจกรรม นครพนมแหล่ง</t>
  </si>
  <si>
    <t>1.พัฒนาศักยภาพการผลิตระดับฟาร์ม</t>
  </si>
  <si>
    <t>โคเนื้อลุ่มน้ำโขง (ระยะที่ 2 ปีที่ 1 )</t>
  </si>
  <si>
    <t>2.เพิ่มประสิทธิภาพการผลิตโดยเพิ่มอัตราการผสมติด</t>
  </si>
  <si>
    <t>3.การประชาสัมพันธ์</t>
  </si>
  <si>
    <t xml:space="preserve">เป้าหมาย :  1.พื้นที่ดำเนินการ 20 ตำบล  ใน 12 อำเภอ </t>
  </si>
  <si>
    <t>ของจังหวัดนครพนม</t>
  </si>
  <si>
    <t>1.4 สำนักงานปศุสัตว์จังหวัดนครพนม</t>
  </si>
  <si>
    <t>1.1) โครงการเฝ้าระวัง ควบคุม ป้องกันโรคในกระบือ</t>
  </si>
  <si>
    <t>1.สำรวจและค้นหาโรคเบื้องต้น</t>
  </si>
  <si>
    <t>2.ควบคุมป้องกันและบำบัดโรค</t>
  </si>
  <si>
    <t>เป้าหมาย : เกษตรกรผู้เลี้ยงกระบือ  จำนวน 11,359 ราย</t>
  </si>
  <si>
    <t>1.2) โครงการสอนคนสอนควาย</t>
  </si>
  <si>
    <t>1.แสวงหาจุดร่วมหน่วยงานภาคีเครือข่ายและปราชญ์ชาวบ้าน</t>
  </si>
  <si>
    <t>2.การให้ความรู้และจัดกระบวนทัศน์</t>
  </si>
  <si>
    <t>3.สรรสร้างเศรษฐกิจชุมชนคนกับควาย</t>
  </si>
  <si>
    <t>เป้าหมาย : เกษตรกรผู้เลี้ยงควาย ดครงการ ธคก.  จำนวน 200 ราย</t>
  </si>
  <si>
    <t>1.1) โครงการไข่ไก่ปลอดภัยไร้สารตกค้าง</t>
  </si>
  <si>
    <t>1.พัฒนาระบบการผลิตเพื่อลดการใช้ยาปฏิชีวณะ</t>
  </si>
  <si>
    <t>2.ประชาสัมพันธ์ไข่ไก่ไร้สารตกค้าง</t>
  </si>
  <si>
    <t>เป้าหมาย : เกษตรกรผู้เลี้ยงไก่ไข่บ้านกลาง  จำนวน 54 ราย</t>
  </si>
  <si>
    <t>1.7 สำนักงานปศุสัตว์จังหวัดบึงกาฬ</t>
  </si>
  <si>
    <t>1)โครงการเลี้ยงไก่ไขแบบกรงตับเพื่ออาหารกลางวัน</t>
  </si>
  <si>
    <t>จัดหาปัจจัยการผลิตส่งมอบให้โรงเรียนที่ร่วมโครงการ เช่น พันธุ์ไก่ไข่</t>
  </si>
  <si>
    <t>อุปกรณ์การเลี้ยง อาหารไก่ไข่ เวชภัณฑ์ฯ</t>
  </si>
  <si>
    <t>เกษตรกรในพื้นที่ จำนวน 400 ราย</t>
  </si>
  <si>
    <t>1.8 สำนักงานปศุสัตว์จังหวัดหนองคาย</t>
  </si>
  <si>
    <t>เกษตรกร จำนวน 270 ราย</t>
  </si>
  <si>
    <t>ตามแนวทางเศรษฐกิจพอเพียง</t>
  </si>
  <si>
    <t>1.1) โครงการส่งเสริมเกษตรปลอดภัยตามแนวทาง</t>
  </si>
  <si>
    <t>1.2 สำนักงานปศุสัตว์จังหวัดหนองคาย</t>
  </si>
  <si>
    <t>เกษตรกรผู้เลี้ยงแพะ จำนวน 180  ราย</t>
  </si>
  <si>
    <t>เพิ่มขีดความสามารถในการแข่งขัน</t>
  </si>
  <si>
    <t>1)โครงการพัฒนาศักยภาพการเลี้ยงแพะเพื่อ</t>
  </si>
  <si>
    <t>1.7 สำนักงานปศุสัตว์จังหวัดหนองคาย</t>
  </si>
  <si>
    <t>1.1) โครงการรณรงค์เสริมสร้างภูมิคุ้มกันโรคพิษสุนัขบ้าและควบคุมประชากรสุนัขและแมว</t>
  </si>
  <si>
    <t>โคเนื้อ โคขุนหนองคายวากิว ..</t>
  </si>
  <si>
    <t>โคดำภูพาน</t>
  </si>
  <si>
    <t xml:space="preserve">   มุกดาหาร และโคขุนหนองสูงตลอดห่วงโซ่การผลิต</t>
  </si>
  <si>
    <t>1) โครงการปรับเปลี่ยนพื้นที่นาไม่เหมาะสมเพื่อส่งเสริม</t>
  </si>
  <si>
    <t xml:space="preserve"> อาชีพอื่น </t>
  </si>
  <si>
    <t xml:space="preserve">กิจกรรม เพิ่มประสิทธิภาพและพัฒนาโคเนื้อ </t>
  </si>
  <si>
    <t xml:space="preserve">           (โคขุนทุ่งกุลา)</t>
  </si>
  <si>
    <t>เศรษฐกิจพอเพียง กิจกรรมโครงการส่งเสริมการ</t>
  </si>
  <si>
    <t xml:space="preserve"> เลี้ยงไก่ไข่โร๊ดไทยโดยใช้วัตถุดิบท้องถิ่น </t>
  </si>
  <si>
    <t xml:space="preserve">        1.1 สำนักงานปศุสัตว์เขต</t>
  </si>
  <si>
    <t xml:space="preserve">     อินทรีย์วิถีชุมชน</t>
  </si>
  <si>
    <t>1) โครงการโครงการเพิ่มขีดความสามารถในการผลิต</t>
  </si>
  <si>
    <t xml:space="preserve">1.1) โครงการเพิ่มประสิทธิภาพการผลิต การแปรรูป </t>
  </si>
  <si>
    <t>1.2)  โครงการเพิ่มประสิทธิภาพการผลิตสินค้า</t>
  </si>
  <si>
    <t>1) โครงการเพิ่มศักยภาพการผลิตโคเนื้อคุณภาพ</t>
  </si>
  <si>
    <t>1) โครงการเพิ่มประสิทธิภาพการผลิตโคเนื้อ</t>
  </si>
  <si>
    <t>1) โครงการเพิ่มประสิทธิภาพการผลิต การแปรรูป</t>
  </si>
  <si>
    <t>2) โครงการส่งเสริมและเพิ่มประสิทธิภาพการเลี้ยง</t>
  </si>
  <si>
    <t>1) โครงการเพิ่มศักยภาพการผลิตโคเนื้อ</t>
  </si>
  <si>
    <t xml:space="preserve">งบประมาณประจำปี 2561 </t>
  </si>
  <si>
    <t xml:space="preserve">แบบสรุปภาพรวมงบประมาณของสำนักงานปศุสัตว์เขต </t>
  </si>
  <si>
    <t>1.9 สำนักงานปศุสัตว์จังหวัดขอนแก่น</t>
  </si>
  <si>
    <t>กิจกรรมย่อย :  ส่งเสริมการเลี้ยงไก่ไข่เพื่อลดรายจ่าย</t>
  </si>
  <si>
    <t>1) กิจกรรมหลัก :  ส่งเสริมและพัฒนาอาชีพเกษตรตาม</t>
  </si>
  <si>
    <t>โครงการ : เพิ่มประสิทธิภาพการผลิตและ</t>
  </si>
  <si>
    <t xml:space="preserve">             เพิ่มมูลค่าภาคการเกษตร</t>
  </si>
  <si>
    <t xml:space="preserve">                    แนวเศรษฐพอเพียง</t>
  </si>
  <si>
    <t xml:space="preserve">               ในครัวเรือน</t>
  </si>
  <si>
    <t>1. เกษตรกรผู้เลี้ยงไก่ไข่มีแหล่งอาหารโปรตีนบริโภคในครัวเรือนได้ไม่น้อยกว่า 2,600 ครัวเรือน</t>
  </si>
  <si>
    <t>2. เกษตรกรผู้เลี้ยงไก่ไข่ สามารถลดค่าใช้จ่ายในครัวเรือน ได้ไม่น้อยกว่าร้อยละ 10</t>
  </si>
  <si>
    <t>3. เกษตรกรผู้เลี้ยงไก่ไข่ มีรายได้เพิ่มขึ้นในครัวเรือนได้ไม่น้อยกว่าร้อยละ 5</t>
  </si>
  <si>
    <t>1) โครงการ/กิจกรรมย่อย :ส่งเสริมการทำปศุสัตว์</t>
  </si>
  <si>
    <t>1.2 สำนักงานปศุสัตว์จังหวัดนครพนม</t>
  </si>
  <si>
    <t>1.1) โครงการส่งเสริมและพัฒนาการเกษตร</t>
  </si>
  <si>
    <t xml:space="preserve">ในเขตพื้นที่ลุ่มน้ำก่ำอันเนื่องมาจากพระราชดำริ     </t>
  </si>
  <si>
    <t>กิจกรรมย่อยที่ 3.1 พัฒนาและสนับสนุนกลุ่มเกษตรกร /วิสาหกิจชุมชน</t>
  </si>
  <si>
    <t>กิจกรรมที่  3 พัฒนาและส่งเสริมการเลี้ยงหมูหลุม</t>
  </si>
  <si>
    <t>กลุ่มเกษตรกรเลี้ยงหมูหลุมบ้านยอดโพธิ์ ในการเพิ่มมูลค่าหมูหลุม</t>
  </si>
  <si>
    <t>อินทรีย์เพื่อการค้า วิสาหกิจชุมชนกลุ่มเกษตรกรเลี้ยง</t>
  </si>
  <si>
    <t xml:space="preserve"> กิจกรรมย่อยที่ 3.๒สาธิตการผลิตอาหารสุกรใช้เอง เพื่อลดต้นทุนการผลิต </t>
  </si>
  <si>
    <t>หมูอินทรีย์บ้านยอดโพธิ์ หมู่ที่ 6 ตำบลนาขาม</t>
  </si>
  <si>
    <t xml:space="preserve">       และสนับสนุนปัจจัยการผลิต ให้แก่กลุ่มวิสาหกิจชุมชนกลุ่ม</t>
  </si>
  <si>
    <t xml:space="preserve"> อำเภอเรณูนคร </t>
  </si>
  <si>
    <t xml:space="preserve">       เกษตรกรเลี้ยงหมูหลุมบ้านยอดโพ</t>
  </si>
  <si>
    <t>1.1)โครงการ  สนับสนุนการดำเนินงานโครงการตาม</t>
  </si>
  <si>
    <t xml:space="preserve">พระราชดำริ จังหวัดนครพนม  </t>
  </si>
  <si>
    <t xml:space="preserve">๓) การพัฒนาการเลี้ยงปศุสัตว์หมู่บ้านเศรษฐกิจพอเพียงจังหวัดนครพนม </t>
  </si>
  <si>
    <t>กิจกรรมย่อยที่ ๑.๒ กิจกรรมสนับสนุนปัจจัย</t>
  </si>
  <si>
    <t>การผลิตการเกษตรผสมผสาน การแปรรูปผลิตผลทาง</t>
  </si>
  <si>
    <t>การเกษตร และการติดตามให้คำแนะนำด้านวิชา</t>
  </si>
  <si>
    <t xml:space="preserve">การเกษตร </t>
  </si>
  <si>
    <t>1.โครงการสร้างความเข้มแข็งให้กับภาคการเกษตร</t>
  </si>
  <si>
    <t>กิจกรรม : เพิ่มประสิทธิภาพการเลี้ยงโคเนื้อ/โคนม</t>
  </si>
  <si>
    <t xml:space="preserve">              และกระบือ</t>
  </si>
  <si>
    <t>1.ฝึกอบรมเกษตรกร พร้อมสนับสนุนวัสดุการเกษตร และการ</t>
  </si>
  <si>
    <t xml:space="preserve">  จัดประกวดสัตว์</t>
  </si>
  <si>
    <t>2.จัดทำระบบน้ำในแปลงหญ้าจากการใช้พื้นที่ดิน ข้างโรงงานหรือ</t>
  </si>
  <si>
    <t xml:space="preserve">  ฟาร์มปศุสัตว์ เป้าหมาย 4 แห่ง</t>
  </si>
  <si>
    <t>3.จัดซื้อเครื่องสับหญ้าชนิดมอเตอร์ไฟฟ้า จำนวน 13 เครื่อง</t>
  </si>
  <si>
    <t>4.จัดซื้อชุดตู้จำหน่ายเนื้อสัตว์ตัวอย่าง พร้อมระบบปรับอากาศ</t>
  </si>
  <si>
    <t xml:space="preserve">  จำนวน 2 ชุด</t>
  </si>
  <si>
    <t>2.โครงการการพัฒนาอาหารเกษตรปลอดภัย</t>
  </si>
  <si>
    <t xml:space="preserve"> กิจกรรม : การพัฒนากลุ่มผู้ผลิตอาหารปลอดภัย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</si>
</sst>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0"/>
      <color theme="1"/>
      <name val="TH SarabunPSK"/>
      <family val="2"/>
    </font>
    <font>
      <sz val="15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IT๙"/>
      <family val="2"/>
    </font>
    <font>
      <b/>
      <sz val="18"/>
      <color theme="1"/>
      <name val="TH SarabunPSK"/>
      <family val="2"/>
    </font>
    <font>
      <sz val="14"/>
      <color rgb="FF000000"/>
      <name val="TH SarabunPSK"/>
      <family val="2"/>
    </font>
    <font>
      <b/>
      <sz val="15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7" fillId="0" borderId="0"/>
  </cellStyleXfs>
  <cellXfs count="21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 indent="1"/>
    </xf>
    <xf numFmtId="0" fontId="3" fillId="2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2" fillId="2" borderId="1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41" fontId="10" fillId="4" borderId="5" xfId="0" applyNumberFormat="1" applyFont="1" applyFill="1" applyBorder="1" applyAlignment="1">
      <alignment horizontal="center" vertical="center"/>
    </xf>
    <xf numFmtId="41" fontId="10" fillId="4" borderId="4" xfId="0" applyNumberFormat="1" applyFont="1" applyFill="1" applyBorder="1" applyAlignment="1">
      <alignment horizontal="center" vertical="center"/>
    </xf>
    <xf numFmtId="41" fontId="11" fillId="0" borderId="2" xfId="0" applyNumberFormat="1" applyFont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/>
    </xf>
    <xf numFmtId="41" fontId="11" fillId="0" borderId="0" xfId="0" applyNumberFormat="1" applyFont="1" applyBorder="1" applyAlignment="1">
      <alignment horizontal="center" vertical="center"/>
    </xf>
    <xf numFmtId="41" fontId="10" fillId="0" borderId="2" xfId="0" applyNumberFormat="1" applyFont="1" applyFill="1" applyBorder="1" applyAlignment="1">
      <alignment horizontal="center" vertical="center"/>
    </xf>
    <xf numFmtId="41" fontId="10" fillId="0" borderId="1" xfId="0" applyNumberFormat="1" applyFont="1" applyFill="1" applyBorder="1" applyAlignment="1">
      <alignment horizontal="center" vertical="center"/>
    </xf>
    <xf numFmtId="41" fontId="10" fillId="3" borderId="4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indent="1"/>
    </xf>
    <xf numFmtId="41" fontId="11" fillId="0" borderId="13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41" fontId="11" fillId="2" borderId="2" xfId="0" applyNumberFormat="1" applyFont="1" applyFill="1" applyBorder="1" applyAlignment="1">
      <alignment horizontal="center" vertical="center"/>
    </xf>
    <xf numFmtId="41" fontId="10" fillId="2" borderId="2" xfId="0" applyNumberFormat="1" applyFont="1" applyFill="1" applyBorder="1" applyAlignment="1">
      <alignment horizontal="center" vertical="center"/>
    </xf>
    <xf numFmtId="41" fontId="11" fillId="0" borderId="2" xfId="0" applyNumberFormat="1" applyFont="1" applyFill="1" applyBorder="1" applyAlignment="1">
      <alignment horizontal="center" vertical="center"/>
    </xf>
    <xf numFmtId="41" fontId="11" fillId="2" borderId="12" xfId="0" applyNumberFormat="1" applyFont="1" applyFill="1" applyBorder="1" applyAlignment="1">
      <alignment horizontal="center" vertical="center"/>
    </xf>
    <xf numFmtId="41" fontId="10" fillId="2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top"/>
    </xf>
    <xf numFmtId="61" fontId="9" fillId="0" borderId="2" xfId="1" applyNumberFormat="1" applyFont="1" applyFill="1" applyBorder="1" applyAlignment="1"/>
    <xf numFmtId="0" fontId="3" fillId="0" borderId="2" xfId="0" applyFont="1" applyBorder="1" applyAlignment="1">
      <alignment vertical="top" wrapText="1"/>
    </xf>
    <xf numFmtId="3" fontId="11" fillId="0" borderId="2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top" wrapText="1" indent="1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justify" vertical="top"/>
    </xf>
    <xf numFmtId="41" fontId="11" fillId="0" borderId="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1" fontId="11" fillId="2" borderId="4" xfId="0" applyNumberFormat="1" applyFont="1" applyFill="1" applyBorder="1" applyAlignment="1">
      <alignment horizontal="center" vertical="center"/>
    </xf>
    <xf numFmtId="41" fontId="10" fillId="2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41" fontId="11" fillId="0" borderId="4" xfId="0" applyNumberFormat="1" applyFont="1" applyBorder="1" applyAlignment="1">
      <alignment horizontal="center" vertical="center"/>
    </xf>
    <xf numFmtId="41" fontId="11" fillId="2" borderId="3" xfId="0" applyNumberFormat="1" applyFont="1" applyFill="1" applyBorder="1" applyAlignment="1">
      <alignment horizontal="center" vertical="center"/>
    </xf>
    <xf numFmtId="61" fontId="8" fillId="0" borderId="2" xfId="1" applyNumberFormat="1" applyFont="1" applyFill="1" applyBorder="1" applyAlignment="1"/>
    <xf numFmtId="0" fontId="6" fillId="0" borderId="2" xfId="0" applyFont="1" applyBorder="1" applyAlignment="1">
      <alignment horizontal="left" vertical="center"/>
    </xf>
    <xf numFmtId="3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41" fontId="10" fillId="0" borderId="2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1" fontId="1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41" fontId="1" fillId="0" borderId="1" xfId="0" applyNumberFormat="1" applyFont="1" applyBorder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1"/>
    </xf>
    <xf numFmtId="0" fontId="10" fillId="5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41" fontId="10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vertical="top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center" wrapText="1" indent="1"/>
    </xf>
    <xf numFmtId="41" fontId="11" fillId="3" borderId="4" xfId="0" applyNumberFormat="1" applyFont="1" applyFill="1" applyBorder="1" applyAlignment="1">
      <alignment horizontal="center" vertical="center"/>
    </xf>
    <xf numFmtId="41" fontId="13" fillId="0" borderId="2" xfId="0" applyNumberFormat="1" applyFont="1" applyBorder="1" applyAlignment="1">
      <alignment horizontal="center" vertical="center"/>
    </xf>
    <xf numFmtId="41" fontId="14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1" fillId="0" borderId="2" xfId="0" applyFont="1" applyBorder="1" applyAlignment="1">
      <alignment vertical="center"/>
    </xf>
    <xf numFmtId="41" fontId="11" fillId="0" borderId="18" xfId="0" applyNumberFormat="1" applyFont="1" applyBorder="1" applyAlignment="1">
      <alignment horizontal="center" vertical="center"/>
    </xf>
    <xf numFmtId="0" fontId="15" fillId="0" borderId="19" xfId="0" applyFont="1" applyBorder="1"/>
    <xf numFmtId="3" fontId="1" fillId="0" borderId="12" xfId="0" applyNumberFormat="1" applyFont="1" applyBorder="1"/>
    <xf numFmtId="41" fontId="1" fillId="0" borderId="20" xfId="0" applyNumberFormat="1" applyFont="1" applyBorder="1" applyAlignment="1">
      <alignment horizontal="center" vertical="center"/>
    </xf>
    <xf numFmtId="41" fontId="14" fillId="0" borderId="1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justify" vertical="top"/>
    </xf>
    <xf numFmtId="41" fontId="14" fillId="0" borderId="1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 indent="1"/>
    </xf>
    <xf numFmtId="0" fontId="3" fillId="3" borderId="7" xfId="0" applyFont="1" applyFill="1" applyBorder="1" applyAlignment="1">
      <alignment horizontal="center" vertical="center"/>
    </xf>
    <xf numFmtId="41" fontId="10" fillId="3" borderId="7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vertical="top"/>
    </xf>
    <xf numFmtId="41" fontId="14" fillId="0" borderId="14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top"/>
    </xf>
    <xf numFmtId="41" fontId="3" fillId="0" borderId="2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1" fillId="0" borderId="1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 indent="1"/>
    </xf>
    <xf numFmtId="0" fontId="5" fillId="0" borderId="16" xfId="0" applyFont="1" applyBorder="1" applyAlignment="1">
      <alignment horizontal="left" vertical="top" wrapText="1"/>
    </xf>
    <xf numFmtId="41" fontId="11" fillId="0" borderId="16" xfId="0" applyNumberFormat="1" applyFont="1" applyBorder="1" applyAlignment="1">
      <alignment horizontal="center" vertical="top" wrapText="1"/>
    </xf>
    <xf numFmtId="41" fontId="12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/>
    <xf numFmtId="41" fontId="1" fillId="2" borderId="4" xfId="0" applyNumberFormat="1" applyFont="1" applyFill="1" applyBorder="1" applyAlignment="1">
      <alignment horizontal="center" vertical="center"/>
    </xf>
    <xf numFmtId="61" fontId="9" fillId="0" borderId="12" xfId="1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justify" vertical="top"/>
    </xf>
    <xf numFmtId="41" fontId="11" fillId="2" borderId="4" xfId="0" applyNumberFormat="1" applyFont="1" applyFill="1" applyBorder="1" applyAlignment="1">
      <alignment horizontal="right" vertical="center"/>
    </xf>
    <xf numFmtId="41" fontId="11" fillId="0" borderId="12" xfId="0" applyNumberFormat="1" applyFont="1" applyFill="1" applyBorder="1" applyAlignment="1">
      <alignment horizontal="center" vertical="center"/>
    </xf>
    <xf numFmtId="41" fontId="10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1"/>
    </xf>
    <xf numFmtId="0" fontId="1" fillId="0" borderId="12" xfId="0" applyFont="1" applyBorder="1"/>
    <xf numFmtId="0" fontId="1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3" fontId="1" fillId="0" borderId="3" xfId="0" applyNumberFormat="1" applyFont="1" applyBorder="1" applyAlignment="1">
      <alignment horizontal="left"/>
    </xf>
    <xf numFmtId="41" fontId="1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41" fontId="11" fillId="0" borderId="2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center" vertical="center"/>
    </xf>
    <xf numFmtId="41" fontId="1" fillId="0" borderId="21" xfId="0" applyNumberFormat="1" applyFont="1" applyBorder="1" applyAlignment="1">
      <alignment horizontal="center" vertical="center"/>
    </xf>
    <xf numFmtId="41" fontId="14" fillId="0" borderId="7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41" fontId="11" fillId="0" borderId="3" xfId="0" applyNumberFormat="1" applyFont="1" applyFill="1" applyBorder="1" applyAlignment="1">
      <alignment horizontal="center" vertical="center"/>
    </xf>
    <xf numFmtId="41" fontId="10" fillId="0" borderId="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1" fontId="11" fillId="0" borderId="20" xfId="0" applyNumberFormat="1" applyFont="1" applyFill="1" applyBorder="1" applyAlignment="1">
      <alignment horizontal="center" vertical="center"/>
    </xf>
    <xf numFmtId="0" fontId="17" fillId="0" borderId="0" xfId="0" applyFont="1"/>
    <xf numFmtId="41" fontId="13" fillId="2" borderId="4" xfId="0" applyNumberFormat="1" applyFont="1" applyFill="1" applyBorder="1" applyAlignment="1">
      <alignment horizontal="right" vertical="center"/>
    </xf>
    <xf numFmtId="41" fontId="18" fillId="2" borderId="4" xfId="0" applyNumberFormat="1" applyFont="1" applyFill="1" applyBorder="1" applyAlignment="1">
      <alignment horizontal="center" vertical="center"/>
    </xf>
    <xf numFmtId="41" fontId="13" fillId="2" borderId="4" xfId="0" applyNumberFormat="1" applyFont="1" applyFill="1" applyBorder="1" applyAlignment="1">
      <alignment horizontal="center" vertical="center"/>
    </xf>
    <xf numFmtId="3" fontId="13" fillId="0" borderId="2" xfId="0" applyNumberFormat="1" applyFont="1" applyBorder="1" applyAlignment="1">
      <alignment horizontal="right" vertical="top"/>
    </xf>
    <xf numFmtId="0" fontId="13" fillId="0" borderId="2" xfId="0" applyFont="1" applyBorder="1" applyAlignment="1">
      <alignment horizontal="right" vertical="center"/>
    </xf>
    <xf numFmtId="41" fontId="13" fillId="0" borderId="2" xfId="0" applyNumberFormat="1" applyFont="1" applyFill="1" applyBorder="1" applyAlignment="1">
      <alignment horizontal="right" vertical="center"/>
    </xf>
    <xf numFmtId="41" fontId="14" fillId="0" borderId="2" xfId="0" applyNumberFormat="1" applyFont="1" applyBorder="1" applyAlignment="1">
      <alignment horizontal="center" vertical="center"/>
    </xf>
    <xf numFmtId="41" fontId="13" fillId="0" borderId="1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3" xfId="0" applyFont="1" applyBorder="1" applyAlignment="1">
      <alignment vertical="top"/>
    </xf>
    <xf numFmtId="0" fontId="5" fillId="0" borderId="2" xfId="0" applyFont="1" applyBorder="1" applyAlignment="1">
      <alignment horizontal="center" vertical="center"/>
    </xf>
    <xf numFmtId="41" fontId="19" fillId="0" borderId="3" xfId="0" applyNumberFormat="1" applyFont="1" applyBorder="1" applyAlignment="1">
      <alignment horizontal="center" vertical="center"/>
    </xf>
    <xf numFmtId="41" fontId="18" fillId="3" borderId="4" xfId="0" applyNumberFormat="1" applyFont="1" applyFill="1" applyBorder="1" applyAlignment="1">
      <alignment horizontal="center" vertical="center"/>
    </xf>
    <xf numFmtId="41" fontId="10" fillId="4" borderId="10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 indent="1"/>
    </xf>
    <xf numFmtId="41" fontId="19" fillId="0" borderId="23" xfId="0" applyNumberFormat="1" applyFont="1" applyBorder="1" applyAlignment="1">
      <alignment horizontal="center" vertical="center"/>
    </xf>
    <xf numFmtId="41" fontId="19" fillId="0" borderId="12" xfId="0" applyNumberFormat="1" applyFont="1" applyBorder="1" applyAlignment="1">
      <alignment horizontal="center" vertical="center"/>
    </xf>
    <xf numFmtId="41" fontId="19" fillId="2" borderId="4" xfId="0" applyNumberFormat="1" applyFont="1" applyFill="1" applyBorder="1" applyAlignment="1">
      <alignment horizontal="center" vertical="center"/>
    </xf>
    <xf numFmtId="41" fontId="20" fillId="2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indent="1"/>
    </xf>
    <xf numFmtId="41" fontId="10" fillId="0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41" fontId="13" fillId="0" borderId="12" xfId="0" applyNumberFormat="1" applyFont="1" applyFill="1" applyBorder="1" applyAlignment="1">
      <alignment horizontal="right" vertical="center"/>
    </xf>
    <xf numFmtId="41" fontId="13" fillId="0" borderId="12" xfId="0" applyNumberFormat="1" applyFont="1" applyFill="1" applyBorder="1" applyAlignment="1">
      <alignment horizontal="center" vertical="center"/>
    </xf>
    <xf numFmtId="41" fontId="13" fillId="0" borderId="16" xfId="0" applyNumberFormat="1" applyFont="1" applyFill="1" applyBorder="1" applyAlignment="1">
      <alignment horizontal="right" vertical="center"/>
    </xf>
    <xf numFmtId="41" fontId="13" fillId="0" borderId="16" xfId="0" applyNumberFormat="1" applyFont="1" applyFill="1" applyBorder="1" applyAlignment="1">
      <alignment horizontal="center" vertical="center"/>
    </xf>
    <xf numFmtId="41" fontId="13" fillId="0" borderId="2" xfId="0" applyNumberFormat="1" applyFont="1" applyFill="1" applyBorder="1" applyAlignment="1">
      <alignment horizontal="center" vertical="center"/>
    </xf>
  </cellXfs>
  <cellStyles count="2">
    <cellStyle name="ปกติ" xfId="0" builtinId="0"/>
    <cellStyle name="ปกติ_รายละเอียดงบรายจ่าย-รายการ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tabSelected="1" zoomScale="90" zoomScaleNormal="90" zoomScaleSheetLayoutView="90" workbookViewId="0">
      <pane xSplit="1" ySplit="3" topLeftCell="B21" activePane="bottomRight" state="frozen"/>
      <selection pane="topRight" activeCell="B1" sqref="B1"/>
      <selection pane="bottomLeft" activeCell="A4" sqref="A4"/>
      <selection pane="bottomRight" sqref="A1:G1"/>
    </sheetView>
  </sheetViews>
  <sheetFormatPr defaultColWidth="9" defaultRowHeight="24" customHeight="1"/>
  <cols>
    <col min="1" max="1" width="34.5" style="1" customWidth="1"/>
    <col min="2" max="2" width="41.625" style="1" customWidth="1"/>
    <col min="3" max="3" width="13.75" style="48" customWidth="1"/>
    <col min="4" max="4" width="14.625" style="48" customWidth="1"/>
    <col min="5" max="5" width="11.75" style="48" customWidth="1"/>
    <col min="6" max="6" width="16.125" style="48" customWidth="1"/>
    <col min="7" max="7" width="14.125" style="48" customWidth="1"/>
    <col min="8" max="16384" width="9" style="1"/>
  </cols>
  <sheetData>
    <row r="1" spans="1:7" ht="24" customHeight="1">
      <c r="A1" s="198" t="s">
        <v>172</v>
      </c>
      <c r="B1" s="198"/>
      <c r="C1" s="198"/>
      <c r="D1" s="198"/>
      <c r="E1" s="198"/>
      <c r="F1" s="198"/>
      <c r="G1" s="198"/>
    </row>
    <row r="2" spans="1:7" ht="24" customHeight="1">
      <c r="A2" s="198" t="s">
        <v>171</v>
      </c>
      <c r="B2" s="198"/>
      <c r="C2" s="198"/>
      <c r="D2" s="198"/>
      <c r="E2" s="198"/>
      <c r="F2" s="198"/>
      <c r="G2" s="198"/>
    </row>
    <row r="3" spans="1:7" ht="24" customHeight="1">
      <c r="A3" s="199" t="s">
        <v>28</v>
      </c>
      <c r="B3" s="200"/>
      <c r="C3" s="200"/>
      <c r="D3" s="200"/>
      <c r="E3" s="200"/>
      <c r="F3" s="200"/>
      <c r="G3" s="200"/>
    </row>
    <row r="4" spans="1:7" ht="9.9499999999999993" customHeight="1">
      <c r="A4" s="2"/>
      <c r="B4" s="2"/>
      <c r="C4" s="35"/>
      <c r="D4" s="35"/>
      <c r="E4" s="35"/>
      <c r="F4" s="35"/>
      <c r="G4" s="35"/>
    </row>
    <row r="5" spans="1:7" ht="24" customHeight="1">
      <c r="A5" s="201" t="s">
        <v>24</v>
      </c>
      <c r="B5" s="202" t="s">
        <v>23</v>
      </c>
      <c r="C5" s="204" t="s">
        <v>25</v>
      </c>
      <c r="D5" s="205"/>
      <c r="E5" s="205"/>
      <c r="F5" s="206"/>
      <c r="G5" s="207" t="s">
        <v>22</v>
      </c>
    </row>
    <row r="6" spans="1:7" ht="24" customHeight="1">
      <c r="A6" s="201"/>
      <c r="B6" s="203"/>
      <c r="C6" s="100" t="s">
        <v>21</v>
      </c>
      <c r="D6" s="100" t="s">
        <v>20</v>
      </c>
      <c r="E6" s="100" t="s">
        <v>19</v>
      </c>
      <c r="F6" s="100" t="s">
        <v>18</v>
      </c>
      <c r="G6" s="208"/>
    </row>
    <row r="7" spans="1:7" ht="24" customHeight="1">
      <c r="A7" s="3" t="s">
        <v>17</v>
      </c>
      <c r="B7" s="4"/>
      <c r="C7" s="36">
        <f>SUM(C8)+C21+C103+C125+C138+C151+C192+C207+C220+C228+C249</f>
        <v>100278595</v>
      </c>
      <c r="D7" s="36">
        <f>SUM(D8)+D21+D103+D125+D138+D151+D192+D207+D220+D228+D249</f>
        <v>62610153</v>
      </c>
      <c r="E7" s="189">
        <f>SUM(E8)+E21+E103+E125+E138+E151+E192+E207+E220+E228+E249</f>
        <v>50000</v>
      </c>
      <c r="F7" s="37">
        <f>SUM(C7:E7)</f>
        <v>162938748</v>
      </c>
      <c r="G7" s="37"/>
    </row>
    <row r="8" spans="1:7" s="5" customFormat="1" ht="24" customHeight="1">
      <c r="A8" s="9" t="s">
        <v>16</v>
      </c>
      <c r="B8" s="10"/>
      <c r="C8" s="44">
        <f>SUM(C9)+C13</f>
        <v>3225600</v>
      </c>
      <c r="D8" s="44">
        <f t="shared" ref="D8:E8" si="0">SUM(D9)+D13</f>
        <v>0</v>
      </c>
      <c r="E8" s="44">
        <f t="shared" si="0"/>
        <v>0</v>
      </c>
      <c r="F8" s="44">
        <f>SUM(C8:E8)</f>
        <v>3225600</v>
      </c>
      <c r="G8" s="44"/>
    </row>
    <row r="9" spans="1:7" s="5" customFormat="1" ht="24" customHeight="1">
      <c r="A9" s="31" t="s">
        <v>5</v>
      </c>
      <c r="B9" s="28"/>
      <c r="C9" s="57">
        <f>SUM(C10:C12)</f>
        <v>0</v>
      </c>
      <c r="D9" s="57">
        <f t="shared" ref="D9:E9" si="1">SUM(D10:D12)</f>
        <v>0</v>
      </c>
      <c r="E9" s="57">
        <f t="shared" si="1"/>
        <v>0</v>
      </c>
      <c r="F9" s="58">
        <f>SUM(C9:E9)</f>
        <v>0</v>
      </c>
      <c r="G9" s="58"/>
    </row>
    <row r="10" spans="1:7" ht="24" hidden="1" customHeight="1">
      <c r="A10" s="7" t="s">
        <v>2</v>
      </c>
      <c r="B10" s="8"/>
      <c r="C10" s="38"/>
      <c r="D10" s="38"/>
      <c r="E10" s="38"/>
      <c r="F10" s="38">
        <f t="shared" ref="F10:F20" si="2">SUM(C10:E10)</f>
        <v>0</v>
      </c>
      <c r="G10" s="38"/>
    </row>
    <row r="11" spans="1:7" ht="24" hidden="1" customHeight="1">
      <c r="A11" s="7" t="s">
        <v>1</v>
      </c>
      <c r="B11" s="8"/>
      <c r="C11" s="38"/>
      <c r="D11" s="38"/>
      <c r="E11" s="38"/>
      <c r="F11" s="38">
        <f t="shared" si="2"/>
        <v>0</v>
      </c>
      <c r="G11" s="38"/>
    </row>
    <row r="12" spans="1:7" ht="24" hidden="1" customHeight="1">
      <c r="A12" s="11" t="s">
        <v>0</v>
      </c>
      <c r="B12" s="12"/>
      <c r="C12" s="40"/>
      <c r="D12" s="40"/>
      <c r="E12" s="40"/>
      <c r="F12" s="40">
        <f t="shared" si="2"/>
        <v>0</v>
      </c>
      <c r="G12" s="40"/>
    </row>
    <row r="13" spans="1:7" s="5" customFormat="1" ht="24" customHeight="1">
      <c r="A13" s="124" t="s">
        <v>26</v>
      </c>
      <c r="B13" s="74"/>
      <c r="C13" s="178">
        <f>SUM(C14:C16)</f>
        <v>3225600</v>
      </c>
      <c r="D13" s="178">
        <f t="shared" ref="D13:E13" si="3">SUM(D14:D16)</f>
        <v>0</v>
      </c>
      <c r="E13" s="178">
        <f t="shared" si="3"/>
        <v>0</v>
      </c>
      <c r="F13" s="177">
        <f t="shared" si="2"/>
        <v>3225600</v>
      </c>
      <c r="G13" s="76"/>
    </row>
    <row r="14" spans="1:7" ht="24" hidden="1" customHeight="1">
      <c r="A14" s="16" t="s">
        <v>34</v>
      </c>
      <c r="B14" s="22" t="s">
        <v>35</v>
      </c>
      <c r="C14" s="39">
        <v>3225600</v>
      </c>
      <c r="D14" s="39"/>
      <c r="E14" s="39"/>
      <c r="F14" s="39">
        <f t="shared" si="2"/>
        <v>3225600</v>
      </c>
      <c r="G14" s="39"/>
    </row>
    <row r="15" spans="1:7" ht="24" hidden="1" customHeight="1">
      <c r="A15" s="19"/>
      <c r="B15" s="20" t="s">
        <v>91</v>
      </c>
      <c r="C15" s="38"/>
      <c r="D15" s="38"/>
      <c r="E15" s="38"/>
      <c r="F15" s="38"/>
      <c r="G15" s="38"/>
    </row>
    <row r="16" spans="1:7" ht="24" hidden="1" customHeight="1">
      <c r="A16" s="19"/>
      <c r="B16" s="20" t="s">
        <v>92</v>
      </c>
      <c r="C16" s="38"/>
      <c r="D16" s="38"/>
      <c r="E16" s="38"/>
      <c r="F16" s="38"/>
      <c r="G16" s="38"/>
    </row>
    <row r="17" spans="1:7" s="5" customFormat="1" ht="24" hidden="1" customHeight="1">
      <c r="A17" s="52" t="s">
        <v>3</v>
      </c>
      <c r="B17" s="53"/>
      <c r="C17" s="54">
        <f>SUM(C18:C20)</f>
        <v>0</v>
      </c>
      <c r="D17" s="54"/>
      <c r="E17" s="54">
        <f>SUM(E18:E20)</f>
        <v>0</v>
      </c>
      <c r="F17" s="55">
        <f t="shared" si="2"/>
        <v>0</v>
      </c>
      <c r="G17" s="55" t="e">
        <f>SUM(F17,#REF!)</f>
        <v>#REF!</v>
      </c>
    </row>
    <row r="18" spans="1:7" ht="24" hidden="1" customHeight="1">
      <c r="A18" s="7" t="s">
        <v>2</v>
      </c>
      <c r="B18" s="8"/>
      <c r="C18" s="38"/>
      <c r="D18" s="38"/>
      <c r="E18" s="38"/>
      <c r="F18" s="38">
        <f t="shared" si="2"/>
        <v>0</v>
      </c>
      <c r="G18" s="38" t="e">
        <f>SUM(#REF!,F18)</f>
        <v>#REF!</v>
      </c>
    </row>
    <row r="19" spans="1:7" ht="24" hidden="1" customHeight="1">
      <c r="A19" s="7" t="s">
        <v>1</v>
      </c>
      <c r="B19" s="8"/>
      <c r="C19" s="38"/>
      <c r="D19" s="38"/>
      <c r="E19" s="38"/>
      <c r="F19" s="38">
        <f t="shared" si="2"/>
        <v>0</v>
      </c>
      <c r="G19" s="38" t="e">
        <f>SUM(#REF!,F19)</f>
        <v>#REF!</v>
      </c>
    </row>
    <row r="20" spans="1:7" ht="24" hidden="1" customHeight="1">
      <c r="A20" s="59" t="s">
        <v>0</v>
      </c>
      <c r="B20" s="60"/>
      <c r="C20" s="51"/>
      <c r="D20" s="51"/>
      <c r="E20" s="51"/>
      <c r="F20" s="51">
        <f t="shared" si="2"/>
        <v>0</v>
      </c>
      <c r="G20" s="51" t="e">
        <f>SUM(#REF!,F20)</f>
        <v>#REF!</v>
      </c>
    </row>
    <row r="21" spans="1:7" s="5" customFormat="1" ht="24" customHeight="1">
      <c r="A21" s="9" t="s">
        <v>15</v>
      </c>
      <c r="B21" s="10"/>
      <c r="C21" s="44">
        <f>SUM(C22)+C25+C30+C33+C36+C40+C42+C47+C62+C65+C68+C85+C92</f>
        <v>41988950</v>
      </c>
      <c r="D21" s="44">
        <f t="shared" ref="D21:E21" si="4">SUM(D22)+D25+D30+D33+D36+D40+D42+D47+D62+D65+D68+D85+D92</f>
        <v>62610153</v>
      </c>
      <c r="E21" s="44">
        <f t="shared" si="4"/>
        <v>0</v>
      </c>
      <c r="F21" s="44">
        <f>SUM(C21:E21)</f>
        <v>104599103</v>
      </c>
      <c r="G21" s="44"/>
    </row>
    <row r="22" spans="1:7" s="5" customFormat="1" ht="24" customHeight="1">
      <c r="A22" s="31" t="s">
        <v>42</v>
      </c>
      <c r="B22" s="28"/>
      <c r="C22" s="57">
        <f>SUM(C23)</f>
        <v>0</v>
      </c>
      <c r="D22" s="57">
        <f t="shared" ref="D22:E22" si="5">SUM(D23)</f>
        <v>0</v>
      </c>
      <c r="E22" s="57">
        <f t="shared" si="5"/>
        <v>0</v>
      </c>
      <c r="F22" s="58">
        <f t="shared" ref="F22:F31" si="6">SUM(C22:E22)</f>
        <v>0</v>
      </c>
      <c r="G22" s="58"/>
    </row>
    <row r="23" spans="1:7" ht="24" hidden="1" customHeight="1">
      <c r="A23" s="14"/>
      <c r="B23" s="22"/>
      <c r="C23" s="38"/>
      <c r="D23" s="38"/>
      <c r="E23" s="115"/>
      <c r="F23" s="115">
        <f t="shared" si="6"/>
        <v>0</v>
      </c>
      <c r="G23" s="38"/>
    </row>
    <row r="24" spans="1:7" ht="24" hidden="1" customHeight="1">
      <c r="A24" s="30"/>
      <c r="B24" s="12"/>
      <c r="C24" s="40"/>
      <c r="D24" s="40"/>
      <c r="E24" s="40"/>
      <c r="F24" s="40"/>
      <c r="G24" s="40"/>
    </row>
    <row r="25" spans="1:7" s="5" customFormat="1" ht="24" customHeight="1">
      <c r="A25" s="124" t="s">
        <v>26</v>
      </c>
      <c r="B25" s="74"/>
      <c r="C25" s="178">
        <f>SUM(C26:C26)</f>
        <v>3335400</v>
      </c>
      <c r="D25" s="178">
        <f t="shared" ref="D25:E25" si="7">SUM(D26:D26)</f>
        <v>0</v>
      </c>
      <c r="E25" s="178">
        <f t="shared" si="7"/>
        <v>0</v>
      </c>
      <c r="F25" s="177">
        <f t="shared" si="6"/>
        <v>3335400</v>
      </c>
      <c r="G25" s="76"/>
    </row>
    <row r="26" spans="1:7" s="21" customFormat="1" ht="24" hidden="1" customHeight="1">
      <c r="A26" s="16" t="s">
        <v>167</v>
      </c>
      <c r="B26" s="22" t="s">
        <v>37</v>
      </c>
      <c r="C26" s="39">
        <v>3335400</v>
      </c>
      <c r="D26" s="39"/>
      <c r="E26" s="39"/>
      <c r="F26" s="39">
        <f t="shared" ref="F26" si="8">SUM(C26:E26)</f>
        <v>3335400</v>
      </c>
      <c r="G26" s="39"/>
    </row>
    <row r="27" spans="1:7" s="21" customFormat="1" ht="24" hidden="1" customHeight="1">
      <c r="A27" s="14"/>
      <c r="B27" s="20" t="s">
        <v>38</v>
      </c>
      <c r="C27" s="38"/>
      <c r="D27" s="38"/>
      <c r="E27" s="38"/>
      <c r="F27" s="38"/>
      <c r="G27" s="38"/>
    </row>
    <row r="28" spans="1:7" s="21" customFormat="1" ht="24" hidden="1" customHeight="1">
      <c r="A28" s="14"/>
      <c r="B28" s="20" t="s">
        <v>36</v>
      </c>
      <c r="C28" s="38"/>
      <c r="D28" s="38"/>
      <c r="E28" s="38"/>
      <c r="F28" s="38"/>
      <c r="G28" s="38"/>
    </row>
    <row r="29" spans="1:7" s="21" customFormat="1" ht="24" hidden="1" customHeight="1">
      <c r="A29" s="30"/>
      <c r="B29" s="24" t="s">
        <v>39</v>
      </c>
      <c r="C29" s="40"/>
      <c r="D29" s="40"/>
      <c r="E29" s="40"/>
      <c r="F29" s="40"/>
      <c r="G29" s="40"/>
    </row>
    <row r="30" spans="1:7" s="5" customFormat="1" ht="24" customHeight="1">
      <c r="A30" s="124" t="s">
        <v>27</v>
      </c>
      <c r="B30" s="74"/>
      <c r="C30" s="75">
        <f>SUM(C31:C31)</f>
        <v>0</v>
      </c>
      <c r="D30" s="75">
        <f>SUM(D31:D31)</f>
        <v>0</v>
      </c>
      <c r="E30" s="75">
        <f>SUM(E31:E31)</f>
        <v>0</v>
      </c>
      <c r="F30" s="75">
        <f>SUM(C30:E30)</f>
        <v>0</v>
      </c>
      <c r="G30" s="76"/>
    </row>
    <row r="31" spans="1:7" ht="24" hidden="1" customHeight="1">
      <c r="A31" s="16"/>
      <c r="B31" s="96"/>
      <c r="C31" s="39"/>
      <c r="D31" s="39"/>
      <c r="E31" s="39"/>
      <c r="F31" s="39">
        <f t="shared" si="6"/>
        <v>0</v>
      </c>
      <c r="G31" s="39"/>
    </row>
    <row r="32" spans="1:7" ht="24" hidden="1" customHeight="1">
      <c r="A32" s="11"/>
      <c r="B32" s="26"/>
      <c r="C32" s="40"/>
      <c r="D32" s="40"/>
      <c r="E32" s="40"/>
      <c r="F32" s="40"/>
      <c r="G32" s="40"/>
    </row>
    <row r="33" spans="1:7" s="5" customFormat="1" ht="24" customHeight="1">
      <c r="A33" s="124" t="s">
        <v>29</v>
      </c>
      <c r="B33" s="74"/>
      <c r="C33" s="75">
        <f>SUM(C34)</f>
        <v>6100000</v>
      </c>
      <c r="D33" s="75">
        <f t="shared" ref="D33:E33" si="9">SUM(D34)</f>
        <v>0</v>
      </c>
      <c r="E33" s="75">
        <f t="shared" si="9"/>
        <v>0</v>
      </c>
      <c r="F33" s="76">
        <f t="shared" ref="F33" si="10">SUM(C33:E33)</f>
        <v>6100000</v>
      </c>
      <c r="G33" s="76"/>
    </row>
    <row r="34" spans="1:7" s="21" customFormat="1" ht="25.5" hidden="1" customHeight="1">
      <c r="A34" s="109" t="s">
        <v>163</v>
      </c>
      <c r="B34" s="120" t="s">
        <v>141</v>
      </c>
      <c r="C34" s="121">
        <v>6100000</v>
      </c>
      <c r="D34" s="95"/>
      <c r="E34" s="122"/>
      <c r="F34" s="95">
        <f>SUM(C34:E34)</f>
        <v>6100000</v>
      </c>
      <c r="G34" s="89"/>
    </row>
    <row r="35" spans="1:7" ht="24" hidden="1" customHeight="1">
      <c r="A35" s="30" t="s">
        <v>152</v>
      </c>
      <c r="B35" s="26"/>
      <c r="C35" s="40"/>
      <c r="D35" s="40"/>
      <c r="E35" s="119"/>
      <c r="F35" s="40"/>
      <c r="G35" s="40"/>
    </row>
    <row r="36" spans="1:7" s="5" customFormat="1" ht="24" customHeight="1">
      <c r="A36" s="124" t="s">
        <v>30</v>
      </c>
      <c r="B36" s="74"/>
      <c r="C36" s="75">
        <f>SUM(C37)</f>
        <v>9500000</v>
      </c>
      <c r="D36" s="75">
        <f t="shared" ref="D36:E36" si="11">SUM(D37)</f>
        <v>0</v>
      </c>
      <c r="E36" s="75">
        <f t="shared" si="11"/>
        <v>0</v>
      </c>
      <c r="F36" s="76">
        <f>SUM(C36:E36)</f>
        <v>9500000</v>
      </c>
      <c r="G36" s="76"/>
    </row>
    <row r="37" spans="1:7" s="21" customFormat="1" ht="24" hidden="1" customHeight="1">
      <c r="A37" s="99" t="s">
        <v>75</v>
      </c>
      <c r="B37" s="22" t="s">
        <v>73</v>
      </c>
      <c r="C37" s="39">
        <v>9500000</v>
      </c>
      <c r="D37" s="39"/>
      <c r="E37" s="39"/>
      <c r="F37" s="39">
        <f>SUM(C37:E37)</f>
        <v>9500000</v>
      </c>
      <c r="G37" s="45"/>
    </row>
    <row r="38" spans="1:7" s="29" customFormat="1" ht="24" hidden="1" customHeight="1">
      <c r="A38" s="19" t="s">
        <v>71</v>
      </c>
      <c r="B38" s="33" t="s">
        <v>74</v>
      </c>
      <c r="C38" s="56"/>
      <c r="D38" s="56"/>
      <c r="E38" s="56"/>
      <c r="F38" s="42"/>
      <c r="G38" s="42"/>
    </row>
    <row r="39" spans="1:7" s="29" customFormat="1" ht="24" hidden="1" customHeight="1">
      <c r="A39" s="34" t="s">
        <v>72</v>
      </c>
      <c r="B39" s="86"/>
      <c r="C39" s="87"/>
      <c r="D39" s="87"/>
      <c r="E39" s="87"/>
      <c r="F39" s="43"/>
      <c r="G39" s="43"/>
    </row>
    <row r="40" spans="1:7" s="5" customFormat="1" ht="24" customHeight="1">
      <c r="A40" s="124" t="s">
        <v>31</v>
      </c>
      <c r="B40" s="74"/>
      <c r="C40" s="178">
        <f>SUM(C41:C41)</f>
        <v>0</v>
      </c>
      <c r="D40" s="178">
        <f t="shared" ref="D40:E40" si="12">SUM(D41:D41)</f>
        <v>0</v>
      </c>
      <c r="E40" s="178">
        <f t="shared" si="12"/>
        <v>0</v>
      </c>
      <c r="F40" s="177">
        <f>SUM(C40:E40)</f>
        <v>0</v>
      </c>
      <c r="G40" s="76"/>
    </row>
    <row r="41" spans="1:7" s="21" customFormat="1" ht="24" hidden="1" customHeight="1">
      <c r="A41" s="137"/>
      <c r="B41" s="138"/>
      <c r="C41" s="139"/>
      <c r="D41" s="139"/>
      <c r="E41" s="139"/>
      <c r="F41" s="139">
        <f t="shared" ref="F41" si="13">SUM(C41:E41)</f>
        <v>0</v>
      </c>
      <c r="G41" s="139"/>
    </row>
    <row r="42" spans="1:7" s="5" customFormat="1" ht="24" customHeight="1">
      <c r="A42" s="124" t="s">
        <v>32</v>
      </c>
      <c r="B42" s="74"/>
      <c r="C42" s="75">
        <f>SUM(C43:C45)</f>
        <v>1090200</v>
      </c>
      <c r="D42" s="75">
        <f t="shared" ref="D42:E42" si="14">SUM(D43:D45)</f>
        <v>45919900</v>
      </c>
      <c r="E42" s="75">
        <f t="shared" si="14"/>
        <v>0</v>
      </c>
      <c r="F42" s="76">
        <f>SUM(C42:E42)</f>
        <v>47010100</v>
      </c>
      <c r="G42" s="76"/>
    </row>
    <row r="43" spans="1:7" s="21" customFormat="1" ht="24" hidden="1" customHeight="1">
      <c r="A43" s="16" t="s">
        <v>168</v>
      </c>
      <c r="B43" s="22" t="s">
        <v>106</v>
      </c>
      <c r="C43" s="39"/>
      <c r="D43" s="39">
        <v>45919900</v>
      </c>
      <c r="E43" s="39"/>
      <c r="F43" s="39">
        <v>45919900</v>
      </c>
      <c r="G43" s="140" t="s">
        <v>52</v>
      </c>
    </row>
    <row r="44" spans="1:7" s="21" customFormat="1" ht="24" hidden="1" customHeight="1">
      <c r="A44" s="30" t="s">
        <v>51</v>
      </c>
      <c r="B44" s="24"/>
      <c r="C44" s="40"/>
      <c r="D44" s="101"/>
      <c r="E44" s="101"/>
      <c r="F44" s="101"/>
      <c r="G44" s="101"/>
    </row>
    <row r="45" spans="1:7" s="21" customFormat="1" ht="24" hidden="1" customHeight="1">
      <c r="A45" s="16" t="s">
        <v>169</v>
      </c>
      <c r="B45" s="22"/>
      <c r="C45" s="39">
        <v>1090200</v>
      </c>
      <c r="D45" s="39"/>
      <c r="E45" s="39"/>
      <c r="F45" s="39">
        <f>SUM(C45:E45)</f>
        <v>1090200</v>
      </c>
      <c r="G45" s="39"/>
    </row>
    <row r="46" spans="1:7" s="21" customFormat="1" ht="24" hidden="1" customHeight="1">
      <c r="A46" s="30" t="s">
        <v>153</v>
      </c>
      <c r="B46" s="24"/>
      <c r="C46" s="40"/>
      <c r="D46" s="40"/>
      <c r="E46" s="40"/>
      <c r="F46" s="40"/>
      <c r="G46" s="40"/>
    </row>
    <row r="47" spans="1:7" s="5" customFormat="1" ht="24.75" customHeight="1">
      <c r="A47" s="124" t="s">
        <v>33</v>
      </c>
      <c r="B47" s="74"/>
      <c r="C47" s="75">
        <f>SUM(C48:C61)</f>
        <v>1728550</v>
      </c>
      <c r="D47" s="75">
        <f>SUM(D48:D61)</f>
        <v>14445253</v>
      </c>
      <c r="E47" s="142"/>
      <c r="F47" s="76">
        <f>SUM(C47:E47)</f>
        <v>16173803</v>
      </c>
      <c r="G47" s="76"/>
    </row>
    <row r="48" spans="1:7" ht="24.95" hidden="1" customHeight="1">
      <c r="A48" s="141" t="s">
        <v>108</v>
      </c>
      <c r="B48" s="96"/>
      <c r="C48" s="39"/>
      <c r="D48" s="39"/>
      <c r="E48" s="39"/>
      <c r="F48" s="39">
        <f>SUM(C48:E48)</f>
        <v>0</v>
      </c>
      <c r="G48" s="39"/>
    </row>
    <row r="49" spans="1:7" ht="24.95" hidden="1" customHeight="1">
      <c r="A49" s="109" t="s">
        <v>164</v>
      </c>
      <c r="B49" s="110" t="s">
        <v>109</v>
      </c>
      <c r="C49" s="95"/>
      <c r="D49" s="116">
        <v>14445253</v>
      </c>
      <c r="E49" s="116"/>
      <c r="F49" s="183">
        <f>SUM(C49:E49)</f>
        <v>14445253</v>
      </c>
      <c r="G49" s="39"/>
    </row>
    <row r="50" spans="1:7" ht="24.95" hidden="1" customHeight="1">
      <c r="A50" s="108" t="s">
        <v>51</v>
      </c>
      <c r="B50" s="103" t="s">
        <v>110</v>
      </c>
      <c r="C50" s="91"/>
      <c r="D50" s="91"/>
      <c r="E50" s="91"/>
      <c r="F50" s="38"/>
      <c r="G50" s="38"/>
    </row>
    <row r="51" spans="1:7" ht="24.95" hidden="1" customHeight="1">
      <c r="A51" s="108"/>
      <c r="B51" s="103" t="s">
        <v>111</v>
      </c>
      <c r="C51" s="91"/>
      <c r="D51" s="91"/>
      <c r="E51" s="91"/>
      <c r="F51" s="38"/>
      <c r="G51" s="38"/>
    </row>
    <row r="52" spans="1:7" ht="24.95" hidden="1" customHeight="1">
      <c r="A52" s="108"/>
      <c r="B52" s="103" t="s">
        <v>112</v>
      </c>
      <c r="C52" s="91"/>
      <c r="D52" s="91"/>
      <c r="E52" s="91"/>
      <c r="F52" s="38"/>
      <c r="G52" s="38"/>
    </row>
    <row r="53" spans="1:7" ht="24.95" hidden="1" customHeight="1">
      <c r="A53" s="108"/>
      <c r="B53" s="103" t="s">
        <v>113</v>
      </c>
      <c r="C53" s="91"/>
      <c r="D53" s="91"/>
      <c r="E53" s="91"/>
      <c r="F53" s="38"/>
      <c r="G53" s="38"/>
    </row>
    <row r="54" spans="1:7" ht="24.95" hidden="1" customHeight="1">
      <c r="A54" s="108"/>
      <c r="B54" s="103" t="s">
        <v>114</v>
      </c>
      <c r="C54" s="91"/>
      <c r="D54" s="91"/>
      <c r="E54" s="91"/>
      <c r="F54" s="38"/>
      <c r="G54" s="38"/>
    </row>
    <row r="55" spans="1:7" ht="24.95" hidden="1" customHeight="1">
      <c r="A55" s="111"/>
      <c r="B55" s="112" t="s">
        <v>115</v>
      </c>
      <c r="C55" s="97"/>
      <c r="D55" s="97"/>
      <c r="E55" s="97"/>
      <c r="F55" s="40"/>
      <c r="G55" s="40"/>
    </row>
    <row r="56" spans="1:7" ht="24.95" hidden="1" customHeight="1">
      <c r="A56" s="108" t="s">
        <v>165</v>
      </c>
      <c r="B56" s="103" t="s">
        <v>109</v>
      </c>
      <c r="C56" s="182">
        <v>1728550</v>
      </c>
      <c r="D56" s="182"/>
      <c r="E56" s="182"/>
      <c r="F56" s="115">
        <f>SUM(C56:E56)</f>
        <v>1728550</v>
      </c>
      <c r="G56" s="38"/>
    </row>
    <row r="57" spans="1:7" ht="24.95" hidden="1" customHeight="1">
      <c r="A57" s="108" t="s">
        <v>116</v>
      </c>
      <c r="B57" s="103" t="s">
        <v>117</v>
      </c>
      <c r="C57" s="90"/>
      <c r="D57" s="90"/>
      <c r="E57" s="90"/>
      <c r="F57" s="38"/>
      <c r="G57" s="38"/>
    </row>
    <row r="58" spans="1:7" ht="24.95" hidden="1" customHeight="1">
      <c r="A58" s="108" t="s">
        <v>118</v>
      </c>
      <c r="B58" s="103" t="s">
        <v>119</v>
      </c>
      <c r="C58" s="90"/>
      <c r="D58" s="90"/>
      <c r="E58" s="90"/>
      <c r="F58" s="38"/>
      <c r="G58" s="38"/>
    </row>
    <row r="59" spans="1:7" ht="24.95" hidden="1" customHeight="1">
      <c r="A59" s="107"/>
      <c r="B59" s="103" t="s">
        <v>120</v>
      </c>
      <c r="C59" s="90"/>
      <c r="D59" s="90"/>
      <c r="E59" s="90"/>
      <c r="F59" s="38"/>
      <c r="G59" s="38"/>
    </row>
    <row r="60" spans="1:7" ht="24.95" hidden="1" customHeight="1">
      <c r="A60" s="107"/>
      <c r="B60" s="103" t="s">
        <v>121</v>
      </c>
      <c r="C60" s="90"/>
      <c r="D60" s="90"/>
      <c r="E60" s="90"/>
      <c r="F60" s="38"/>
      <c r="G60" s="38"/>
    </row>
    <row r="61" spans="1:7" ht="24.95" hidden="1" customHeight="1">
      <c r="A61" s="113"/>
      <c r="B61" s="112" t="s">
        <v>122</v>
      </c>
      <c r="C61" s="93"/>
      <c r="D61" s="93"/>
      <c r="E61" s="93"/>
      <c r="F61" s="40"/>
      <c r="G61" s="40"/>
    </row>
    <row r="62" spans="1:7" s="5" customFormat="1" ht="24" customHeight="1">
      <c r="A62" s="124" t="s">
        <v>46</v>
      </c>
      <c r="B62" s="74"/>
      <c r="C62" s="75">
        <f>SUM(C63:C63)</f>
        <v>2592000</v>
      </c>
      <c r="D62" s="75">
        <f t="shared" ref="D62:E62" si="15">SUM(D63:D63)</f>
        <v>0</v>
      </c>
      <c r="E62" s="75">
        <f t="shared" si="15"/>
        <v>0</v>
      </c>
      <c r="F62" s="76">
        <f t="shared" ref="F62" si="16">SUM(C62:E62)</f>
        <v>2592000</v>
      </c>
      <c r="G62" s="76"/>
    </row>
    <row r="63" spans="1:7" s="21" customFormat="1" ht="24" hidden="1" customHeight="1">
      <c r="A63" s="16" t="s">
        <v>170</v>
      </c>
      <c r="B63" s="22" t="s">
        <v>40</v>
      </c>
      <c r="C63" s="39">
        <v>2592000</v>
      </c>
      <c r="D63" s="39"/>
      <c r="E63" s="39"/>
      <c r="F63" s="39">
        <f t="shared" ref="F63" si="17">SUM(C63:E63)</f>
        <v>2592000</v>
      </c>
      <c r="G63" s="39"/>
    </row>
    <row r="64" spans="1:7" s="21" customFormat="1" ht="24" hidden="1" customHeight="1">
      <c r="A64" s="30"/>
      <c r="B64" s="24" t="s">
        <v>41</v>
      </c>
      <c r="C64" s="40"/>
      <c r="D64" s="40"/>
      <c r="E64" s="40"/>
      <c r="F64" s="40"/>
      <c r="G64" s="40"/>
    </row>
    <row r="65" spans="1:7" s="5" customFormat="1" ht="24" customHeight="1">
      <c r="A65" s="124" t="s">
        <v>48</v>
      </c>
      <c r="B65" s="74"/>
      <c r="C65" s="75">
        <f>SUM(C66:C66)</f>
        <v>4225100</v>
      </c>
      <c r="D65" s="75">
        <f t="shared" ref="D65:E65" si="18">SUM(D66:D66)</f>
        <v>0</v>
      </c>
      <c r="E65" s="75">
        <f t="shared" si="18"/>
        <v>0</v>
      </c>
      <c r="F65" s="76">
        <f>SUM(C65:E65)</f>
        <v>4225100</v>
      </c>
      <c r="G65" s="76"/>
    </row>
    <row r="66" spans="1:7" ht="24" hidden="1" customHeight="1">
      <c r="A66" s="16" t="s">
        <v>166</v>
      </c>
      <c r="B66" s="96" t="s">
        <v>49</v>
      </c>
      <c r="C66" s="39">
        <v>4225100</v>
      </c>
      <c r="D66" s="39"/>
      <c r="E66" s="39"/>
      <c r="F66" s="39">
        <f t="shared" ref="F66" si="19">SUM(C66:E66)</f>
        <v>4225100</v>
      </c>
      <c r="G66" s="39"/>
    </row>
    <row r="67" spans="1:7" ht="24" hidden="1" customHeight="1">
      <c r="A67" s="30" t="s">
        <v>154</v>
      </c>
      <c r="B67" s="12"/>
      <c r="C67" s="40"/>
      <c r="D67" s="40"/>
      <c r="E67" s="40"/>
      <c r="F67" s="40"/>
      <c r="G67" s="40"/>
    </row>
    <row r="68" spans="1:7" s="18" customFormat="1" ht="26.25" customHeight="1">
      <c r="A68" s="124" t="s">
        <v>60</v>
      </c>
      <c r="B68" s="74"/>
      <c r="C68" s="176">
        <f>SUM(C77+C70)</f>
        <v>0</v>
      </c>
      <c r="D68" s="178"/>
      <c r="E68" s="178"/>
      <c r="F68" s="177">
        <f>SUM(C68:E68)</f>
        <v>0</v>
      </c>
      <c r="G68" s="76"/>
    </row>
    <row r="69" spans="1:7" ht="34.5" hidden="1" customHeight="1">
      <c r="A69" s="143"/>
      <c r="B69" s="144"/>
      <c r="C69" s="45"/>
      <c r="D69" s="45"/>
      <c r="E69" s="45"/>
      <c r="F69" s="45"/>
      <c r="G69" s="39"/>
    </row>
    <row r="70" spans="1:7" ht="28.5" hidden="1" customHeight="1">
      <c r="A70" s="62"/>
      <c r="B70" s="102"/>
      <c r="C70" s="133"/>
      <c r="D70" s="46"/>
      <c r="E70" s="61"/>
      <c r="F70" s="64"/>
      <c r="G70" s="38"/>
    </row>
    <row r="71" spans="1:7" ht="21.75" hidden="1" customHeight="1">
      <c r="A71" s="27"/>
      <c r="B71" s="102"/>
      <c r="C71" s="64"/>
      <c r="D71" s="46"/>
      <c r="E71" s="46"/>
      <c r="F71" s="66"/>
      <c r="G71" s="38"/>
    </row>
    <row r="72" spans="1:7" ht="20.25" hidden="1" customHeight="1">
      <c r="A72" s="27"/>
      <c r="B72" s="102"/>
      <c r="C72" s="64"/>
      <c r="D72" s="46"/>
      <c r="E72" s="46"/>
      <c r="F72" s="66"/>
      <c r="G72" s="38"/>
    </row>
    <row r="73" spans="1:7" ht="23.25" hidden="1" customHeight="1">
      <c r="A73" s="27"/>
      <c r="B73" s="125"/>
      <c r="C73" s="64"/>
      <c r="D73" s="46"/>
      <c r="E73" s="46"/>
      <c r="F73" s="66"/>
      <c r="G73" s="38"/>
    </row>
    <row r="74" spans="1:7" ht="22.5" hidden="1" customHeight="1">
      <c r="A74" s="27"/>
      <c r="B74" s="102"/>
      <c r="C74" s="64"/>
      <c r="D74" s="46"/>
      <c r="E74" s="46"/>
      <c r="F74" s="66"/>
      <c r="G74" s="38"/>
    </row>
    <row r="75" spans="1:7" ht="22.5" hidden="1" customHeight="1">
      <c r="A75" s="27"/>
      <c r="B75" s="102"/>
      <c r="C75" s="64"/>
      <c r="D75" s="46"/>
      <c r="E75" s="46"/>
      <c r="F75" s="66"/>
      <c r="G75" s="38"/>
    </row>
    <row r="76" spans="1:7" ht="24" hidden="1" customHeight="1">
      <c r="A76" s="27"/>
      <c r="B76" s="103"/>
      <c r="C76" s="64"/>
      <c r="D76" s="46"/>
      <c r="E76" s="46"/>
      <c r="F76" s="66"/>
      <c r="G76" s="38"/>
    </row>
    <row r="77" spans="1:7" ht="31.5" hidden="1" customHeight="1">
      <c r="A77" s="62"/>
      <c r="B77" s="63"/>
      <c r="C77" s="133"/>
      <c r="D77" s="46"/>
      <c r="E77" s="61"/>
      <c r="F77" s="64"/>
      <c r="G77" s="38"/>
    </row>
    <row r="78" spans="1:7" ht="32.25" hidden="1" customHeight="1">
      <c r="A78" s="27"/>
      <c r="B78" s="63"/>
      <c r="C78" s="65"/>
      <c r="D78" s="46"/>
      <c r="E78" s="46"/>
      <c r="F78" s="46"/>
      <c r="G78" s="38"/>
    </row>
    <row r="79" spans="1:7" ht="24" hidden="1" customHeight="1">
      <c r="A79" s="27"/>
      <c r="B79" s="63"/>
      <c r="C79" s="65"/>
      <c r="D79" s="46"/>
      <c r="E79" s="46"/>
      <c r="F79" s="46"/>
      <c r="G79" s="38"/>
    </row>
    <row r="80" spans="1:7" ht="20.25" hidden="1" customHeight="1">
      <c r="A80" s="27"/>
      <c r="B80" s="71"/>
      <c r="C80" s="65"/>
      <c r="D80" s="46"/>
      <c r="E80" s="46"/>
      <c r="F80" s="46"/>
      <c r="G80" s="38"/>
    </row>
    <row r="81" spans="1:7" ht="23.25" hidden="1" customHeight="1">
      <c r="A81" s="27"/>
      <c r="B81" s="63"/>
      <c r="C81" s="65"/>
      <c r="D81" s="46"/>
      <c r="E81" s="46"/>
      <c r="F81" s="46"/>
      <c r="G81" s="38"/>
    </row>
    <row r="82" spans="1:7" ht="42" hidden="1" customHeight="1">
      <c r="A82" s="27"/>
      <c r="B82" s="63"/>
      <c r="C82" s="65"/>
      <c r="D82" s="46"/>
      <c r="E82" s="46"/>
      <c r="F82" s="46"/>
      <c r="G82" s="38"/>
    </row>
    <row r="83" spans="1:7" ht="27.75" hidden="1" customHeight="1">
      <c r="A83" s="27"/>
      <c r="B83" s="63"/>
      <c r="C83" s="65"/>
      <c r="D83" s="46"/>
      <c r="E83" s="46"/>
      <c r="F83" s="46"/>
      <c r="G83" s="38"/>
    </row>
    <row r="84" spans="1:7" ht="24.75" hidden="1" customHeight="1">
      <c r="A84" s="67"/>
      <c r="B84" s="104"/>
      <c r="C84" s="68"/>
      <c r="D84" s="47"/>
      <c r="E84" s="47"/>
      <c r="F84" s="47"/>
      <c r="G84" s="40"/>
    </row>
    <row r="85" spans="1:7" s="18" customFormat="1" ht="24" customHeight="1">
      <c r="A85" s="124" t="s">
        <v>69</v>
      </c>
      <c r="B85" s="74"/>
      <c r="C85" s="176">
        <f>SUM(C86:C91)</f>
        <v>10817700</v>
      </c>
      <c r="D85" s="145">
        <f>SUM(D86:D91)</f>
        <v>0</v>
      </c>
      <c r="E85" s="145">
        <f>SUM(E86:E91)</f>
        <v>0</v>
      </c>
      <c r="F85" s="177">
        <f>SUM(C85:E85)</f>
        <v>10817700</v>
      </c>
      <c r="G85" s="76"/>
    </row>
    <row r="86" spans="1:7" s="21" customFormat="1" ht="24" hidden="1" customHeight="1">
      <c r="A86" s="16" t="s">
        <v>155</v>
      </c>
      <c r="B86" s="96" t="s">
        <v>93</v>
      </c>
      <c r="C86" s="95">
        <v>10817700</v>
      </c>
      <c r="D86" s="95"/>
      <c r="E86" s="95"/>
      <c r="F86" s="95">
        <f>SUM(C86:E86)</f>
        <v>10817700</v>
      </c>
      <c r="G86" s="89"/>
    </row>
    <row r="87" spans="1:7" s="21" customFormat="1" ht="24" hidden="1" customHeight="1">
      <c r="A87" s="14" t="s">
        <v>156</v>
      </c>
      <c r="B87" s="15" t="s">
        <v>94</v>
      </c>
      <c r="C87" s="91"/>
      <c r="D87" s="91"/>
      <c r="E87" s="91"/>
      <c r="F87" s="95"/>
      <c r="G87" s="92"/>
    </row>
    <row r="88" spans="1:7" s="21" customFormat="1" ht="24" hidden="1" customHeight="1">
      <c r="A88" s="14" t="s">
        <v>157</v>
      </c>
      <c r="B88" s="15" t="s">
        <v>95</v>
      </c>
      <c r="C88" s="91"/>
      <c r="D88" s="91"/>
      <c r="E88" s="91"/>
      <c r="F88" s="95"/>
      <c r="G88" s="92"/>
    </row>
    <row r="89" spans="1:7" s="21" customFormat="1" ht="24" hidden="1" customHeight="1">
      <c r="A89" s="14" t="s">
        <v>158</v>
      </c>
      <c r="B89" s="15" t="s">
        <v>96</v>
      </c>
      <c r="C89" s="91"/>
      <c r="D89" s="91"/>
      <c r="E89" s="91"/>
      <c r="F89" s="91"/>
      <c r="G89" s="92"/>
    </row>
    <row r="90" spans="1:7" s="21" customFormat="1" ht="24" hidden="1" customHeight="1">
      <c r="A90" s="14"/>
      <c r="B90" s="15" t="s">
        <v>97</v>
      </c>
      <c r="C90" s="91"/>
      <c r="D90" s="91"/>
      <c r="E90" s="91"/>
      <c r="F90" s="91"/>
      <c r="G90" s="92"/>
    </row>
    <row r="91" spans="1:7" s="21" customFormat="1" ht="24" hidden="1" customHeight="1">
      <c r="A91" s="30"/>
      <c r="B91" s="26" t="s">
        <v>98</v>
      </c>
      <c r="C91" s="97"/>
      <c r="D91" s="97"/>
      <c r="E91" s="97"/>
      <c r="F91" s="98"/>
      <c r="G91" s="101"/>
    </row>
    <row r="92" spans="1:7" s="18" customFormat="1" ht="34.5" customHeight="1">
      <c r="A92" s="124" t="s">
        <v>90</v>
      </c>
      <c r="B92" s="74"/>
      <c r="C92" s="176">
        <f>SUM(C93:C101)</f>
        <v>2600000</v>
      </c>
      <c r="D92" s="176">
        <f t="shared" ref="D92:E92" si="20">SUM(D93:D101)</f>
        <v>2245000</v>
      </c>
      <c r="E92" s="176">
        <f t="shared" si="20"/>
        <v>0</v>
      </c>
      <c r="F92" s="177">
        <f>SUM(C92:E92)</f>
        <v>4845000</v>
      </c>
      <c r="G92" s="76"/>
    </row>
    <row r="93" spans="1:7" s="18" customFormat="1" ht="24.95" customHeight="1">
      <c r="A93" s="16" t="s">
        <v>203</v>
      </c>
      <c r="B93" s="89"/>
      <c r="C93" s="212">
        <v>2600000</v>
      </c>
      <c r="D93" s="213"/>
      <c r="E93" s="213"/>
      <c r="F93" s="213">
        <f>SUM(C93:E93)</f>
        <v>2600000</v>
      </c>
      <c r="G93" s="147"/>
    </row>
    <row r="94" spans="1:7" s="106" customFormat="1" ht="24.95" customHeight="1">
      <c r="A94" s="209" t="s">
        <v>204</v>
      </c>
      <c r="B94" s="211" t="s">
        <v>206</v>
      </c>
      <c r="C94" s="214"/>
      <c r="D94" s="215"/>
      <c r="E94" s="215"/>
      <c r="F94" s="215"/>
      <c r="G94" s="210"/>
    </row>
    <row r="95" spans="1:7" s="18" customFormat="1" ht="24.95" customHeight="1">
      <c r="A95" s="15" t="s">
        <v>205</v>
      </c>
      <c r="B95" s="118" t="s">
        <v>207</v>
      </c>
      <c r="C95" s="181"/>
      <c r="D95" s="216"/>
      <c r="E95" s="216"/>
      <c r="F95" s="216"/>
      <c r="G95" s="42"/>
    </row>
    <row r="96" spans="1:7" s="106" customFormat="1" ht="24.95" customHeight="1">
      <c r="A96" s="15"/>
      <c r="B96" s="15" t="s">
        <v>208</v>
      </c>
      <c r="C96" s="181"/>
      <c r="D96" s="216"/>
      <c r="E96" s="216"/>
      <c r="F96" s="216"/>
      <c r="G96" s="42"/>
    </row>
    <row r="97" spans="1:7" s="106" customFormat="1" ht="24.95" customHeight="1">
      <c r="A97" s="15"/>
      <c r="B97" s="15" t="s">
        <v>209</v>
      </c>
      <c r="C97" s="181"/>
      <c r="D97" s="216"/>
      <c r="E97" s="216"/>
      <c r="F97" s="216"/>
      <c r="G97" s="42"/>
    </row>
    <row r="98" spans="1:7" s="106" customFormat="1" ht="24.95" customHeight="1">
      <c r="A98" s="15"/>
      <c r="B98" s="15" t="s">
        <v>210</v>
      </c>
      <c r="C98" s="181"/>
      <c r="D98" s="216"/>
      <c r="E98" s="216"/>
      <c r="F98" s="216"/>
      <c r="G98" s="42"/>
    </row>
    <row r="99" spans="1:7" s="106" customFormat="1" ht="24.95" customHeight="1">
      <c r="A99" s="15"/>
      <c r="B99" s="15" t="s">
        <v>211</v>
      </c>
      <c r="C99" s="181"/>
      <c r="D99" s="216"/>
      <c r="E99" s="216"/>
      <c r="F99" s="216"/>
      <c r="G99" s="42"/>
    </row>
    <row r="100" spans="1:7" s="106" customFormat="1" ht="24.95" customHeight="1">
      <c r="A100" s="15"/>
      <c r="B100" s="15" t="s">
        <v>212</v>
      </c>
      <c r="C100" s="181"/>
      <c r="D100" s="216"/>
      <c r="E100" s="216"/>
      <c r="F100" s="216"/>
      <c r="G100" s="42"/>
    </row>
    <row r="101" spans="1:7" s="106" customFormat="1" ht="24.95" customHeight="1">
      <c r="A101" s="15" t="s">
        <v>213</v>
      </c>
      <c r="B101" s="15"/>
      <c r="C101" s="181"/>
      <c r="D101" s="216">
        <v>2245000</v>
      </c>
      <c r="E101" s="216"/>
      <c r="F101" s="216">
        <f>SUM(C101:E101)</f>
        <v>2245000</v>
      </c>
      <c r="G101" s="42"/>
    </row>
    <row r="102" spans="1:7" s="106" customFormat="1" ht="24.95" customHeight="1">
      <c r="A102" s="15" t="s">
        <v>214</v>
      </c>
      <c r="B102" s="15"/>
      <c r="C102" s="72"/>
      <c r="D102" s="56"/>
      <c r="E102" s="56"/>
      <c r="F102" s="56"/>
      <c r="G102" s="42"/>
    </row>
    <row r="103" spans="1:7" ht="24" customHeight="1">
      <c r="A103" s="9" t="s">
        <v>14</v>
      </c>
      <c r="B103" s="10"/>
      <c r="C103" s="114">
        <f>SUM(C104)+C108+C112+C115</f>
        <v>8513600</v>
      </c>
      <c r="D103" s="114">
        <f t="shared" ref="D103:E103" si="21">SUM(D104)+D108+D112+D115</f>
        <v>0</v>
      </c>
      <c r="E103" s="114">
        <f t="shared" si="21"/>
        <v>0</v>
      </c>
      <c r="F103" s="44">
        <f>SUM(C103:E103)</f>
        <v>8513600</v>
      </c>
      <c r="G103" s="44"/>
    </row>
    <row r="104" spans="1:7" s="5" customFormat="1" ht="24" customHeight="1">
      <c r="A104" s="124" t="s">
        <v>5</v>
      </c>
      <c r="B104" s="74"/>
      <c r="C104" s="75">
        <f>SUM(C105:C107)</f>
        <v>0</v>
      </c>
      <c r="D104" s="75">
        <f t="shared" ref="D104:E104" si="22">SUM(D105:D107)</f>
        <v>0</v>
      </c>
      <c r="E104" s="75">
        <f t="shared" si="22"/>
        <v>0</v>
      </c>
      <c r="F104" s="76">
        <f t="shared" ref="F104:F112" si="23">SUM(C104:E104)</f>
        <v>0</v>
      </c>
      <c r="G104" s="76"/>
    </row>
    <row r="105" spans="1:7" ht="24" hidden="1" customHeight="1">
      <c r="A105" s="77" t="s">
        <v>2</v>
      </c>
      <c r="B105" s="78"/>
      <c r="C105" s="79"/>
      <c r="D105" s="79"/>
      <c r="E105" s="79"/>
      <c r="F105" s="79"/>
      <c r="G105" s="79"/>
    </row>
    <row r="106" spans="1:7" ht="24" hidden="1" customHeight="1">
      <c r="A106" s="77" t="s">
        <v>1</v>
      </c>
      <c r="B106" s="78"/>
      <c r="C106" s="79"/>
      <c r="D106" s="79"/>
      <c r="E106" s="79"/>
      <c r="F106" s="79"/>
      <c r="G106" s="79"/>
    </row>
    <row r="107" spans="1:7" ht="24" hidden="1" customHeight="1">
      <c r="A107" s="77" t="s">
        <v>0</v>
      </c>
      <c r="B107" s="78"/>
      <c r="C107" s="79"/>
      <c r="D107" s="79"/>
      <c r="E107" s="79"/>
      <c r="F107" s="79"/>
      <c r="G107" s="79"/>
    </row>
    <row r="108" spans="1:7" s="5" customFormat="1" ht="24" customHeight="1">
      <c r="A108" s="124" t="s">
        <v>26</v>
      </c>
      <c r="B108" s="74"/>
      <c r="C108" s="178">
        <f>SUM(C109:C111)</f>
        <v>536800</v>
      </c>
      <c r="D108" s="178">
        <f t="shared" ref="D108:E108" si="24">SUM(D109:D111)</f>
        <v>0</v>
      </c>
      <c r="E108" s="178">
        <f t="shared" si="24"/>
        <v>0</v>
      </c>
      <c r="F108" s="177">
        <f t="shared" si="23"/>
        <v>536800</v>
      </c>
      <c r="G108" s="76"/>
    </row>
    <row r="109" spans="1:7" s="21" customFormat="1" ht="24" hidden="1" customHeight="1">
      <c r="A109" s="149" t="s">
        <v>45</v>
      </c>
      <c r="B109" s="150" t="s">
        <v>43</v>
      </c>
      <c r="C109" s="79">
        <v>536800</v>
      </c>
      <c r="D109" s="79"/>
      <c r="E109" s="79"/>
      <c r="F109" s="79">
        <f t="shared" si="23"/>
        <v>536800</v>
      </c>
      <c r="G109" s="79"/>
    </row>
    <row r="110" spans="1:7" s="21" customFormat="1" ht="24" hidden="1" customHeight="1">
      <c r="A110" s="149"/>
      <c r="B110" s="150" t="s">
        <v>44</v>
      </c>
      <c r="C110" s="79"/>
      <c r="D110" s="79"/>
      <c r="E110" s="79"/>
      <c r="F110" s="79"/>
      <c r="G110" s="79"/>
    </row>
    <row r="111" spans="1:7" ht="24" hidden="1" customHeight="1">
      <c r="A111" s="77"/>
      <c r="B111" s="78"/>
      <c r="C111" s="79"/>
      <c r="D111" s="79"/>
      <c r="E111" s="79"/>
      <c r="F111" s="79"/>
      <c r="G111" s="79"/>
    </row>
    <row r="112" spans="1:7" s="5" customFormat="1" ht="24" customHeight="1">
      <c r="A112" s="124" t="s">
        <v>53</v>
      </c>
      <c r="B112" s="74"/>
      <c r="C112" s="75">
        <f>SUM(C113:C114)</f>
        <v>4458600</v>
      </c>
      <c r="D112" s="75">
        <f t="shared" ref="D112:E112" si="25">SUM(D113:D114)</f>
        <v>0</v>
      </c>
      <c r="E112" s="75">
        <f t="shared" si="25"/>
        <v>0</v>
      </c>
      <c r="F112" s="76">
        <f t="shared" si="23"/>
        <v>4458600</v>
      </c>
      <c r="G112" s="76"/>
    </row>
    <row r="113" spans="1:7" s="21" customFormat="1" ht="24" hidden="1" customHeight="1">
      <c r="A113" s="99" t="s">
        <v>54</v>
      </c>
      <c r="B113" s="148"/>
      <c r="C113" s="39">
        <v>4458600</v>
      </c>
      <c r="D113" s="39"/>
      <c r="E113" s="39"/>
      <c r="F113" s="39">
        <f>SUM(C113:E113)</f>
        <v>4458600</v>
      </c>
      <c r="G113" s="45"/>
    </row>
    <row r="114" spans="1:7" s="21" customFormat="1" ht="24" hidden="1" customHeight="1">
      <c r="A114" s="23" t="s">
        <v>55</v>
      </c>
      <c r="B114" s="32"/>
      <c r="C114" s="40"/>
      <c r="D114" s="40"/>
      <c r="E114" s="40"/>
      <c r="F114" s="40"/>
      <c r="G114" s="47"/>
    </row>
    <row r="115" spans="1:7" s="88" customFormat="1" ht="24" customHeight="1">
      <c r="A115" s="124" t="s">
        <v>123</v>
      </c>
      <c r="B115" s="74"/>
      <c r="C115" s="75">
        <f>SUM(C116:C124)</f>
        <v>3518200</v>
      </c>
      <c r="D115" s="75">
        <f t="shared" ref="D115:E115" si="26">SUM(D116:D124)</f>
        <v>0</v>
      </c>
      <c r="E115" s="75">
        <f t="shared" si="26"/>
        <v>0</v>
      </c>
      <c r="F115" s="76">
        <f t="shared" ref="F115" si="27">SUM(C115:E115)</f>
        <v>3518200</v>
      </c>
      <c r="G115" s="76"/>
    </row>
    <row r="116" spans="1:7" s="21" customFormat="1" ht="24" hidden="1" customHeight="1">
      <c r="A116" s="16" t="s">
        <v>124</v>
      </c>
      <c r="B116" s="96" t="s">
        <v>109</v>
      </c>
      <c r="C116" s="135">
        <v>2500000</v>
      </c>
      <c r="D116" s="135"/>
      <c r="E116" s="135"/>
      <c r="F116" s="135">
        <f>SUM(C116:E116)</f>
        <v>2500000</v>
      </c>
      <c r="G116" s="89"/>
    </row>
    <row r="117" spans="1:7" s="21" customFormat="1" ht="24" hidden="1" customHeight="1">
      <c r="A117" s="14"/>
      <c r="B117" s="15" t="s">
        <v>125</v>
      </c>
      <c r="C117" s="90"/>
      <c r="D117" s="90"/>
      <c r="E117" s="90"/>
      <c r="F117" s="94"/>
      <c r="G117" s="92"/>
    </row>
    <row r="118" spans="1:7" s="21" customFormat="1" ht="24" hidden="1" customHeight="1">
      <c r="A118" s="14"/>
      <c r="B118" s="15" t="s">
        <v>126</v>
      </c>
      <c r="C118" s="90"/>
      <c r="D118" s="90"/>
      <c r="E118" s="90"/>
      <c r="F118" s="94"/>
      <c r="G118" s="92"/>
    </row>
    <row r="119" spans="1:7" s="21" customFormat="1" ht="24" hidden="1" customHeight="1">
      <c r="A119" s="30"/>
      <c r="B119" s="26" t="s">
        <v>127</v>
      </c>
      <c r="C119" s="93"/>
      <c r="D119" s="93"/>
      <c r="E119" s="93"/>
      <c r="F119" s="93"/>
      <c r="G119" s="101"/>
    </row>
    <row r="120" spans="1:7" s="21" customFormat="1" ht="24" hidden="1" customHeight="1">
      <c r="A120" s="14" t="s">
        <v>128</v>
      </c>
      <c r="B120" s="103" t="s">
        <v>109</v>
      </c>
      <c r="C120" s="134">
        <v>1018200</v>
      </c>
      <c r="D120" s="134"/>
      <c r="E120" s="134"/>
      <c r="F120" s="134">
        <f>SUM(C120:E120)</f>
        <v>1018200</v>
      </c>
      <c r="G120" s="92"/>
    </row>
    <row r="121" spans="1:7" s="21" customFormat="1" ht="24" hidden="1" customHeight="1">
      <c r="A121" s="14"/>
      <c r="B121" s="103" t="s">
        <v>129</v>
      </c>
      <c r="C121" s="90"/>
      <c r="D121" s="90"/>
      <c r="E121" s="90"/>
      <c r="F121" s="90"/>
      <c r="G121" s="92"/>
    </row>
    <row r="122" spans="1:7" s="21" customFormat="1" ht="24" hidden="1" customHeight="1">
      <c r="A122" s="14"/>
      <c r="B122" s="103" t="s">
        <v>130</v>
      </c>
      <c r="C122" s="90"/>
      <c r="D122" s="90"/>
      <c r="E122" s="90"/>
      <c r="F122" s="90"/>
      <c r="G122" s="92"/>
    </row>
    <row r="123" spans="1:7" s="21" customFormat="1" ht="24" hidden="1" customHeight="1">
      <c r="A123" s="14"/>
      <c r="B123" s="103" t="s">
        <v>131</v>
      </c>
      <c r="C123" s="90"/>
      <c r="D123" s="90"/>
      <c r="E123" s="90"/>
      <c r="F123" s="90"/>
      <c r="G123" s="92"/>
    </row>
    <row r="124" spans="1:7" s="21" customFormat="1" ht="24" hidden="1" customHeight="1">
      <c r="A124" s="14"/>
      <c r="B124" s="15" t="s">
        <v>132</v>
      </c>
      <c r="C124" s="93"/>
      <c r="D124" s="93"/>
      <c r="E124" s="93"/>
      <c r="F124" s="90"/>
      <c r="G124" s="101"/>
    </row>
    <row r="125" spans="1:7" s="5" customFormat="1" ht="24" customHeight="1">
      <c r="A125" s="9" t="s">
        <v>13</v>
      </c>
      <c r="B125" s="10"/>
      <c r="C125" s="188">
        <f>SUM(C126)+C127+C134</f>
        <v>513415</v>
      </c>
      <c r="D125" s="188">
        <f>SUM(D126)+D127+D134</f>
        <v>0</v>
      </c>
      <c r="E125" s="188">
        <f>SUM(E126)+E127+E134</f>
        <v>0</v>
      </c>
      <c r="F125" s="188">
        <f>SUM(C125:E125)</f>
        <v>513415</v>
      </c>
      <c r="G125" s="44"/>
    </row>
    <row r="126" spans="1:7" s="5" customFormat="1" ht="24" customHeight="1">
      <c r="A126" s="124" t="s">
        <v>5</v>
      </c>
      <c r="B126" s="74"/>
      <c r="C126" s="75"/>
      <c r="D126" s="75"/>
      <c r="E126" s="75"/>
      <c r="F126" s="76">
        <f t="shared" ref="F126:F136" si="28">SUM(C126:E126)</f>
        <v>0</v>
      </c>
      <c r="G126" s="76"/>
    </row>
    <row r="127" spans="1:7" s="5" customFormat="1" ht="27.75" customHeight="1">
      <c r="A127" s="124" t="s">
        <v>184</v>
      </c>
      <c r="B127" s="74"/>
      <c r="C127" s="178">
        <f>SUM(C128)</f>
        <v>513415</v>
      </c>
      <c r="D127" s="178">
        <f t="shared" ref="D127:F127" si="29">SUM(D128)</f>
        <v>0</v>
      </c>
      <c r="E127" s="178">
        <f t="shared" si="29"/>
        <v>0</v>
      </c>
      <c r="F127" s="178">
        <f t="shared" si="29"/>
        <v>513415</v>
      </c>
      <c r="G127" s="76"/>
    </row>
    <row r="128" spans="1:7" s="106" customFormat="1" ht="24.95" hidden="1" customHeight="1">
      <c r="A128" s="184" t="s">
        <v>185</v>
      </c>
      <c r="B128" s="185" t="s">
        <v>109</v>
      </c>
      <c r="C128" s="187">
        <v>513415</v>
      </c>
      <c r="D128" s="187"/>
      <c r="E128" s="187"/>
      <c r="F128" s="187">
        <f>SUM(C128:E128)</f>
        <v>513415</v>
      </c>
      <c r="G128" s="172"/>
    </row>
    <row r="129" spans="1:7" s="106" customFormat="1" ht="24.95" hidden="1" customHeight="1">
      <c r="A129" s="19" t="s">
        <v>186</v>
      </c>
      <c r="B129" s="20" t="s">
        <v>187</v>
      </c>
      <c r="C129" s="56"/>
      <c r="D129" s="56"/>
      <c r="E129" s="56"/>
      <c r="F129" s="42"/>
      <c r="G129" s="42"/>
    </row>
    <row r="130" spans="1:7" s="106" customFormat="1" ht="24.95" hidden="1" customHeight="1">
      <c r="A130" s="19" t="s">
        <v>188</v>
      </c>
      <c r="B130" s="186" t="s">
        <v>189</v>
      </c>
      <c r="C130" s="56"/>
      <c r="D130" s="56"/>
      <c r="E130" s="56"/>
      <c r="F130" s="42"/>
      <c r="G130" s="42"/>
    </row>
    <row r="131" spans="1:7" s="106" customFormat="1" ht="24.95" hidden="1" customHeight="1">
      <c r="A131" s="19" t="s">
        <v>190</v>
      </c>
      <c r="B131" s="20" t="s">
        <v>191</v>
      </c>
      <c r="C131" s="56"/>
      <c r="D131" s="56"/>
      <c r="E131" s="56"/>
      <c r="F131" s="42"/>
      <c r="G131" s="42"/>
    </row>
    <row r="132" spans="1:7" s="106" customFormat="1" ht="24.95" hidden="1" customHeight="1">
      <c r="A132" s="19" t="s">
        <v>192</v>
      </c>
      <c r="B132" s="20" t="s">
        <v>193</v>
      </c>
      <c r="C132" s="56"/>
      <c r="D132" s="56"/>
      <c r="E132" s="56"/>
      <c r="F132" s="42"/>
      <c r="G132" s="42"/>
    </row>
    <row r="133" spans="1:7" s="106" customFormat="1" ht="24.95" hidden="1" customHeight="1">
      <c r="A133" s="23" t="s">
        <v>194</v>
      </c>
      <c r="B133" s="24" t="s">
        <v>195</v>
      </c>
      <c r="C133" s="87"/>
      <c r="D133" s="87"/>
      <c r="E133" s="87"/>
      <c r="F133" s="43"/>
      <c r="G133" s="43"/>
    </row>
    <row r="134" spans="1:7" s="5" customFormat="1" ht="24" customHeight="1">
      <c r="A134" s="124" t="s">
        <v>3</v>
      </c>
      <c r="B134" s="74"/>
      <c r="C134" s="75">
        <f>SUM(C135:C137)</f>
        <v>0</v>
      </c>
      <c r="D134" s="75">
        <f>SUM(D135:D137)</f>
        <v>0</v>
      </c>
      <c r="E134" s="75">
        <f>SUM(E135:E137)</f>
        <v>0</v>
      </c>
      <c r="F134" s="76">
        <f t="shared" si="28"/>
        <v>0</v>
      </c>
      <c r="G134" s="76"/>
    </row>
    <row r="135" spans="1:7" ht="24" hidden="1" customHeight="1">
      <c r="A135" s="77" t="s">
        <v>2</v>
      </c>
      <c r="B135" s="78"/>
      <c r="C135" s="79"/>
      <c r="D135" s="79"/>
      <c r="E135" s="79"/>
      <c r="F135" s="79">
        <f t="shared" si="28"/>
        <v>0</v>
      </c>
      <c r="G135" s="79"/>
    </row>
    <row r="136" spans="1:7" ht="24" hidden="1" customHeight="1">
      <c r="A136" s="77" t="s">
        <v>1</v>
      </c>
      <c r="B136" s="78"/>
      <c r="C136" s="79"/>
      <c r="D136" s="79"/>
      <c r="E136" s="79"/>
      <c r="F136" s="79">
        <f t="shared" si="28"/>
        <v>0</v>
      </c>
      <c r="G136" s="79"/>
    </row>
    <row r="137" spans="1:7" ht="24" hidden="1" customHeight="1">
      <c r="A137" s="117"/>
      <c r="B137" s="13"/>
      <c r="C137" s="41"/>
      <c r="D137" s="41"/>
      <c r="E137" s="41"/>
      <c r="F137" s="41"/>
      <c r="G137" s="41"/>
    </row>
    <row r="138" spans="1:7" s="5" customFormat="1" ht="24" customHeight="1">
      <c r="A138" s="127" t="s">
        <v>12</v>
      </c>
      <c r="B138" s="128"/>
      <c r="C138" s="129">
        <f>SUM(C139)+C143+C147</f>
        <v>0</v>
      </c>
      <c r="D138" s="129">
        <f t="shared" ref="D138:E138" si="30">SUM(D139)+D143+D147</f>
        <v>0</v>
      </c>
      <c r="E138" s="129">
        <f t="shared" si="30"/>
        <v>0</v>
      </c>
      <c r="F138" s="129">
        <f>SUM(C138:E138)</f>
        <v>0</v>
      </c>
      <c r="G138" s="129"/>
    </row>
    <row r="139" spans="1:7" s="5" customFormat="1" ht="24" customHeight="1">
      <c r="A139" s="73" t="s">
        <v>5</v>
      </c>
      <c r="B139" s="74"/>
      <c r="C139" s="75">
        <f>SUM(C140:C142)</f>
        <v>0</v>
      </c>
      <c r="D139" s="75">
        <f>SUM(D140:D142)</f>
        <v>0</v>
      </c>
      <c r="E139" s="75">
        <f>SUM(E140:E142)</f>
        <v>0</v>
      </c>
      <c r="F139" s="76">
        <f t="shared" ref="F139:F150" si="31">SUM(C139:E139)</f>
        <v>0</v>
      </c>
      <c r="G139" s="76"/>
    </row>
    <row r="140" spans="1:7" ht="24" hidden="1" customHeight="1">
      <c r="A140" s="77" t="s">
        <v>2</v>
      </c>
      <c r="B140" s="78"/>
      <c r="C140" s="79"/>
      <c r="D140" s="79"/>
      <c r="E140" s="79"/>
      <c r="F140" s="79">
        <f t="shared" si="31"/>
        <v>0</v>
      </c>
      <c r="G140" s="79"/>
    </row>
    <row r="141" spans="1:7" ht="24" hidden="1" customHeight="1">
      <c r="A141" s="77" t="s">
        <v>1</v>
      </c>
      <c r="B141" s="78"/>
      <c r="C141" s="79"/>
      <c r="D141" s="79"/>
      <c r="E141" s="79"/>
      <c r="F141" s="79">
        <f t="shared" si="31"/>
        <v>0</v>
      </c>
      <c r="G141" s="79"/>
    </row>
    <row r="142" spans="1:7" ht="24" hidden="1" customHeight="1">
      <c r="A142" s="77" t="s">
        <v>0</v>
      </c>
      <c r="B142" s="78"/>
      <c r="C142" s="79"/>
      <c r="D142" s="79"/>
      <c r="E142" s="79"/>
      <c r="F142" s="79">
        <f t="shared" si="31"/>
        <v>0</v>
      </c>
      <c r="G142" s="79"/>
    </row>
    <row r="143" spans="1:7" s="5" customFormat="1" ht="24" customHeight="1">
      <c r="A143" s="73" t="s">
        <v>4</v>
      </c>
      <c r="B143" s="74"/>
      <c r="C143" s="75">
        <f>SUM(C144:C146)</f>
        <v>0</v>
      </c>
      <c r="D143" s="75">
        <f>SUM(D144:D146)</f>
        <v>0</v>
      </c>
      <c r="E143" s="75">
        <f>SUM(E144:E146)</f>
        <v>0</v>
      </c>
      <c r="F143" s="76">
        <f t="shared" si="31"/>
        <v>0</v>
      </c>
      <c r="G143" s="76"/>
    </row>
    <row r="144" spans="1:7" ht="24" hidden="1" customHeight="1">
      <c r="A144" s="77" t="s">
        <v>2</v>
      </c>
      <c r="B144" s="78"/>
      <c r="C144" s="79"/>
      <c r="D144" s="79"/>
      <c r="E144" s="79"/>
      <c r="F144" s="79">
        <f t="shared" si="31"/>
        <v>0</v>
      </c>
      <c r="G144" s="79"/>
    </row>
    <row r="145" spans="1:7" ht="24" hidden="1" customHeight="1">
      <c r="A145" s="77" t="s">
        <v>1</v>
      </c>
      <c r="B145" s="78"/>
      <c r="C145" s="79"/>
      <c r="D145" s="79"/>
      <c r="E145" s="79"/>
      <c r="F145" s="79">
        <f t="shared" si="31"/>
        <v>0</v>
      </c>
      <c r="G145" s="79"/>
    </row>
    <row r="146" spans="1:7" ht="24" hidden="1" customHeight="1">
      <c r="A146" s="77" t="s">
        <v>0</v>
      </c>
      <c r="B146" s="78"/>
      <c r="C146" s="79"/>
      <c r="D146" s="79"/>
      <c r="E146" s="79"/>
      <c r="F146" s="79">
        <f t="shared" si="31"/>
        <v>0</v>
      </c>
      <c r="G146" s="79"/>
    </row>
    <row r="147" spans="1:7" s="5" customFormat="1" ht="24" customHeight="1">
      <c r="A147" s="73" t="s">
        <v>3</v>
      </c>
      <c r="B147" s="74"/>
      <c r="C147" s="75">
        <f>SUM(C148:C150)</f>
        <v>0</v>
      </c>
      <c r="D147" s="75"/>
      <c r="E147" s="75">
        <f>SUM(E148:E150)</f>
        <v>0</v>
      </c>
      <c r="F147" s="76">
        <f t="shared" si="31"/>
        <v>0</v>
      </c>
      <c r="G147" s="76"/>
    </row>
    <row r="148" spans="1:7" ht="24" hidden="1" customHeight="1">
      <c r="A148" s="77" t="s">
        <v>2</v>
      </c>
      <c r="B148" s="78"/>
      <c r="C148" s="79"/>
      <c r="D148" s="79"/>
      <c r="E148" s="79"/>
      <c r="F148" s="79">
        <f t="shared" si="31"/>
        <v>0</v>
      </c>
      <c r="G148" s="79"/>
    </row>
    <row r="149" spans="1:7" ht="24" hidden="1" customHeight="1">
      <c r="A149" s="77" t="s">
        <v>1</v>
      </c>
      <c r="B149" s="78"/>
      <c r="C149" s="79"/>
      <c r="D149" s="79"/>
      <c r="E149" s="79"/>
      <c r="F149" s="79">
        <f t="shared" si="31"/>
        <v>0</v>
      </c>
      <c r="G149" s="79"/>
    </row>
    <row r="150" spans="1:7" ht="24" hidden="1" customHeight="1">
      <c r="A150" s="77" t="s">
        <v>0</v>
      </c>
      <c r="B150" s="78"/>
      <c r="C150" s="79"/>
      <c r="D150" s="79"/>
      <c r="E150" s="79"/>
      <c r="F150" s="79">
        <f t="shared" si="31"/>
        <v>0</v>
      </c>
      <c r="G150" s="79"/>
    </row>
    <row r="151" spans="1:7" s="5" customFormat="1" ht="24" customHeight="1">
      <c r="A151" s="9" t="s">
        <v>11</v>
      </c>
      <c r="B151" s="10"/>
      <c r="C151" s="44">
        <f>SUM(C152)+C156+C159+C162+C167+C172+C177+C180+C185</f>
        <v>39138280</v>
      </c>
      <c r="D151" s="44">
        <f t="shared" ref="D151:E151" si="32">SUM(D152)+D156+D159+D162+D167+D172+D177+D180+D185</f>
        <v>0</v>
      </c>
      <c r="E151" s="44">
        <f t="shared" si="32"/>
        <v>0</v>
      </c>
      <c r="F151" s="44">
        <f>SUM(C151:E151)</f>
        <v>39138280</v>
      </c>
      <c r="G151" s="44"/>
    </row>
    <row r="152" spans="1:7" s="5" customFormat="1" ht="24" customHeight="1">
      <c r="A152" s="124" t="s">
        <v>5</v>
      </c>
      <c r="B152" s="74"/>
      <c r="C152" s="75">
        <f>SUM(C153:C155)</f>
        <v>0</v>
      </c>
      <c r="D152" s="75">
        <f>SUM(D153:D155)</f>
        <v>0</v>
      </c>
      <c r="E152" s="75">
        <f>SUM(E153:E155)</f>
        <v>0</v>
      </c>
      <c r="F152" s="76">
        <f t="shared" ref="F152:F157" si="33">SUM(C152:E152)</f>
        <v>0</v>
      </c>
      <c r="G152" s="76"/>
    </row>
    <row r="153" spans="1:7" ht="24" hidden="1" customHeight="1">
      <c r="A153" s="77" t="s">
        <v>2</v>
      </c>
      <c r="B153" s="78"/>
      <c r="C153" s="79"/>
      <c r="D153" s="79"/>
      <c r="E153" s="79"/>
      <c r="F153" s="79">
        <f t="shared" si="33"/>
        <v>0</v>
      </c>
      <c r="G153" s="79"/>
    </row>
    <row r="154" spans="1:7" ht="24" hidden="1" customHeight="1">
      <c r="A154" s="77" t="s">
        <v>1</v>
      </c>
      <c r="B154" s="78"/>
      <c r="C154" s="79"/>
      <c r="D154" s="79"/>
      <c r="E154" s="79"/>
      <c r="F154" s="79">
        <f t="shared" si="33"/>
        <v>0</v>
      </c>
      <c r="G154" s="79"/>
    </row>
    <row r="155" spans="1:7" ht="24" hidden="1" customHeight="1">
      <c r="A155" s="77" t="s">
        <v>0</v>
      </c>
      <c r="B155" s="78"/>
      <c r="C155" s="79"/>
      <c r="D155" s="79"/>
      <c r="E155" s="79"/>
      <c r="F155" s="79">
        <f t="shared" si="33"/>
        <v>0</v>
      </c>
      <c r="G155" s="79"/>
    </row>
    <row r="156" spans="1:7" s="5" customFormat="1" ht="24" customHeight="1">
      <c r="A156" s="124" t="s">
        <v>47</v>
      </c>
      <c r="B156" s="74"/>
      <c r="C156" s="75">
        <f>SUM(C158:C158)</f>
        <v>0</v>
      </c>
      <c r="D156" s="75">
        <f>SUM(D158:D158)</f>
        <v>0</v>
      </c>
      <c r="E156" s="75">
        <f>SUM(E158:E158)</f>
        <v>0</v>
      </c>
      <c r="F156" s="76">
        <f t="shared" si="33"/>
        <v>0</v>
      </c>
      <c r="G156" s="76"/>
    </row>
    <row r="157" spans="1:7" s="21" customFormat="1" ht="24" hidden="1" customHeight="1">
      <c r="A157" s="151"/>
      <c r="B157" s="150"/>
      <c r="C157" s="79"/>
      <c r="D157" s="79"/>
      <c r="E157" s="79"/>
      <c r="F157" s="79">
        <f t="shared" si="33"/>
        <v>0</v>
      </c>
      <c r="G157" s="79"/>
    </row>
    <row r="158" spans="1:7" s="21" customFormat="1" ht="24" hidden="1" customHeight="1">
      <c r="A158" s="149"/>
      <c r="B158" s="150"/>
      <c r="C158" s="79"/>
      <c r="D158" s="79"/>
      <c r="E158" s="79"/>
      <c r="F158" s="79"/>
      <c r="G158" s="79"/>
    </row>
    <row r="159" spans="1:7" s="5" customFormat="1" ht="24" customHeight="1">
      <c r="A159" s="124" t="s">
        <v>53</v>
      </c>
      <c r="B159" s="74"/>
      <c r="C159" s="75">
        <f>SUM(C160)</f>
        <v>760000</v>
      </c>
      <c r="D159" s="75">
        <f>SUM(D160)</f>
        <v>0</v>
      </c>
      <c r="E159" s="142">
        <f>SUM(E160:E166)</f>
        <v>0</v>
      </c>
      <c r="F159" s="76">
        <f>SUM(C159:E159)</f>
        <v>760000</v>
      </c>
      <c r="G159" s="76"/>
    </row>
    <row r="160" spans="1:7" s="21" customFormat="1" ht="24" hidden="1" customHeight="1">
      <c r="A160" s="16" t="s">
        <v>56</v>
      </c>
      <c r="B160" s="148"/>
      <c r="C160" s="39">
        <v>760000</v>
      </c>
      <c r="D160" s="39"/>
      <c r="E160" s="39"/>
      <c r="F160" s="39">
        <f>SUM(C160:E160)</f>
        <v>760000</v>
      </c>
      <c r="G160" s="45"/>
    </row>
    <row r="161" spans="1:7" s="21" customFormat="1" ht="24" hidden="1" customHeight="1">
      <c r="A161" s="30" t="s">
        <v>57</v>
      </c>
      <c r="B161" s="32"/>
      <c r="C161" s="40"/>
      <c r="D161" s="40"/>
      <c r="E161" s="40"/>
      <c r="F161" s="40"/>
      <c r="G161" s="47"/>
    </row>
    <row r="162" spans="1:7" s="18" customFormat="1" ht="24" customHeight="1">
      <c r="A162" s="124" t="s">
        <v>76</v>
      </c>
      <c r="B162" s="74"/>
      <c r="C162" s="75">
        <f>SUM(C163)</f>
        <v>16500000</v>
      </c>
      <c r="D162" s="75">
        <f t="shared" ref="D162:E162" si="34">SUM(D163)</f>
        <v>0</v>
      </c>
      <c r="E162" s="75">
        <f t="shared" si="34"/>
        <v>0</v>
      </c>
      <c r="F162" s="76">
        <f>SUM(C162:E162)</f>
        <v>16500000</v>
      </c>
      <c r="G162" s="76"/>
    </row>
    <row r="163" spans="1:7" s="21" customFormat="1" ht="24" hidden="1" customHeight="1">
      <c r="A163" s="99" t="s">
        <v>70</v>
      </c>
      <c r="B163" s="22" t="s">
        <v>79</v>
      </c>
      <c r="C163" s="39">
        <v>16500000</v>
      </c>
      <c r="D163" s="39"/>
      <c r="E163" s="39"/>
      <c r="F163" s="39">
        <f>SUM(C163:E163)</f>
        <v>16500000</v>
      </c>
      <c r="G163" s="45"/>
    </row>
    <row r="164" spans="1:7" s="21" customFormat="1" ht="24" hidden="1" customHeight="1">
      <c r="A164" s="19" t="s">
        <v>71</v>
      </c>
      <c r="B164" s="20" t="s">
        <v>80</v>
      </c>
      <c r="C164" s="38"/>
      <c r="D164" s="38"/>
      <c r="E164" s="38"/>
      <c r="F164" s="38"/>
      <c r="G164" s="46"/>
    </row>
    <row r="165" spans="1:7" s="21" customFormat="1" ht="24" hidden="1" customHeight="1">
      <c r="A165" s="19" t="s">
        <v>77</v>
      </c>
      <c r="B165" s="20" t="s">
        <v>82</v>
      </c>
      <c r="C165" s="38"/>
      <c r="D165" s="38"/>
      <c r="E165" s="38"/>
      <c r="F165" s="38"/>
      <c r="G165" s="46"/>
    </row>
    <row r="166" spans="1:7" s="21" customFormat="1" ht="24" hidden="1" customHeight="1">
      <c r="A166" s="23" t="s">
        <v>78</v>
      </c>
      <c r="B166" s="24" t="s">
        <v>81</v>
      </c>
      <c r="C166" s="40"/>
      <c r="D166" s="40"/>
      <c r="E166" s="40"/>
      <c r="F166" s="40"/>
      <c r="G166" s="47"/>
    </row>
    <row r="167" spans="1:7" s="25" customFormat="1" ht="24" customHeight="1">
      <c r="A167" s="124" t="s">
        <v>99</v>
      </c>
      <c r="B167" s="74"/>
      <c r="C167" s="178">
        <f>SUM(C168)</f>
        <v>9158100</v>
      </c>
      <c r="D167" s="178">
        <f>SUM(D168)</f>
        <v>0</v>
      </c>
      <c r="E167" s="178">
        <f>SUM(E168:E197)</f>
        <v>0</v>
      </c>
      <c r="F167" s="177">
        <f>SUM(C167:E167)</f>
        <v>9158100</v>
      </c>
      <c r="G167" s="76"/>
    </row>
    <row r="168" spans="1:7" s="21" customFormat="1" ht="24" hidden="1" customHeight="1">
      <c r="A168" s="16" t="s">
        <v>100</v>
      </c>
      <c r="B168" s="96" t="s">
        <v>101</v>
      </c>
      <c r="C168" s="95">
        <v>9158100</v>
      </c>
      <c r="D168" s="89"/>
      <c r="E168" s="95"/>
      <c r="F168" s="95">
        <f>SUM(C168:E168)</f>
        <v>9158100</v>
      </c>
      <c r="G168" s="89"/>
    </row>
    <row r="169" spans="1:7" s="21" customFormat="1" ht="24" hidden="1" customHeight="1">
      <c r="A169" s="14"/>
      <c r="B169" s="15" t="s">
        <v>102</v>
      </c>
      <c r="C169" s="90"/>
      <c r="D169" s="90"/>
      <c r="E169" s="90"/>
      <c r="F169" s="94"/>
      <c r="G169" s="92"/>
    </row>
    <row r="170" spans="1:7" s="21" customFormat="1" ht="24" hidden="1" customHeight="1">
      <c r="A170" s="14"/>
      <c r="B170" s="15" t="s">
        <v>103</v>
      </c>
      <c r="C170" s="90"/>
      <c r="D170" s="90"/>
      <c r="E170" s="90"/>
      <c r="F170" s="94"/>
      <c r="G170" s="92"/>
    </row>
    <row r="171" spans="1:7" s="21" customFormat="1" ht="24" hidden="1" customHeight="1">
      <c r="A171" s="30"/>
      <c r="B171" s="26" t="s">
        <v>104</v>
      </c>
      <c r="C171" s="93"/>
      <c r="D171" s="93"/>
      <c r="E171" s="93"/>
      <c r="F171" s="93"/>
      <c r="G171" s="101"/>
    </row>
    <row r="172" spans="1:7" s="88" customFormat="1" ht="24" customHeight="1">
      <c r="A172" s="17" t="s">
        <v>107</v>
      </c>
      <c r="B172" s="6"/>
      <c r="C172" s="80">
        <f>SUM(C173:C176)</f>
        <v>5496980</v>
      </c>
      <c r="D172" s="80">
        <f t="shared" ref="D172:E172" si="35">SUM(D173:D176)</f>
        <v>0</v>
      </c>
      <c r="E172" s="80">
        <f t="shared" si="35"/>
        <v>0</v>
      </c>
      <c r="F172" s="58">
        <f>SUM(C172:E172)</f>
        <v>5496980</v>
      </c>
      <c r="G172" s="58"/>
    </row>
    <row r="173" spans="1:7" s="21" customFormat="1" ht="24" hidden="1" customHeight="1">
      <c r="A173" s="16" t="s">
        <v>133</v>
      </c>
      <c r="B173" s="110" t="s">
        <v>109</v>
      </c>
      <c r="C173" s="136">
        <v>5496980</v>
      </c>
      <c r="D173" s="90"/>
      <c r="E173" s="90"/>
      <c r="F173" s="95">
        <f>SUM(C173:E173)</f>
        <v>5496980</v>
      </c>
      <c r="G173" s="92"/>
    </row>
    <row r="174" spans="1:7" s="21" customFormat="1" ht="24" hidden="1" customHeight="1">
      <c r="A174" s="14"/>
      <c r="B174" s="118" t="s">
        <v>134</v>
      </c>
      <c r="C174" s="90"/>
      <c r="D174" s="90"/>
      <c r="E174" s="90"/>
      <c r="F174" s="94"/>
      <c r="G174" s="92"/>
    </row>
    <row r="175" spans="1:7" s="21" customFormat="1" ht="24" hidden="1" customHeight="1">
      <c r="A175" s="14"/>
      <c r="B175" s="118" t="s">
        <v>135</v>
      </c>
      <c r="C175" s="90"/>
      <c r="D175" s="90"/>
      <c r="E175" s="90"/>
      <c r="F175" s="94"/>
      <c r="G175" s="92"/>
    </row>
    <row r="176" spans="1:7" s="21" customFormat="1" ht="24" hidden="1" customHeight="1">
      <c r="A176" s="14"/>
      <c r="B176" s="15" t="s">
        <v>136</v>
      </c>
      <c r="C176" s="90"/>
      <c r="D176" s="90"/>
      <c r="E176" s="90"/>
      <c r="F176" s="93"/>
      <c r="G176" s="101"/>
    </row>
    <row r="177" spans="1:7" s="88" customFormat="1" ht="24" customHeight="1">
      <c r="A177" s="124" t="s">
        <v>137</v>
      </c>
      <c r="B177" s="74"/>
      <c r="C177" s="75">
        <f t="shared" ref="C177:E177" si="36">SUM(C178:C179)</f>
        <v>619000</v>
      </c>
      <c r="D177" s="75">
        <f t="shared" si="36"/>
        <v>0</v>
      </c>
      <c r="E177" s="75">
        <f t="shared" si="36"/>
        <v>0</v>
      </c>
      <c r="F177" s="76">
        <f>SUM(C177:E177)</f>
        <v>619000</v>
      </c>
      <c r="G177" s="76"/>
    </row>
    <row r="178" spans="1:7" s="21" customFormat="1" ht="24" hidden="1" customHeight="1">
      <c r="A178" s="16" t="s">
        <v>138</v>
      </c>
      <c r="B178" s="110" t="s">
        <v>139</v>
      </c>
      <c r="C178" s="136">
        <v>619000</v>
      </c>
      <c r="D178" s="94"/>
      <c r="E178" s="94"/>
      <c r="F178" s="95">
        <f>SUM(C178:E178)</f>
        <v>619000</v>
      </c>
      <c r="G178" s="89"/>
    </row>
    <row r="179" spans="1:7" s="21" customFormat="1" ht="24" hidden="1" customHeight="1">
      <c r="A179" s="14" t="s">
        <v>61</v>
      </c>
      <c r="B179" s="118" t="s">
        <v>140</v>
      </c>
      <c r="C179" s="90"/>
      <c r="D179" s="90"/>
      <c r="E179" s="90"/>
      <c r="F179" s="93"/>
      <c r="G179" s="101"/>
    </row>
    <row r="180" spans="1:7" s="106" customFormat="1" ht="24.75" customHeight="1">
      <c r="A180" s="124" t="s">
        <v>142</v>
      </c>
      <c r="B180" s="74"/>
      <c r="C180" s="75">
        <f>SUM(C181:C184)</f>
        <v>2465000</v>
      </c>
      <c r="D180" s="75">
        <f t="shared" ref="D180:E180" si="37">SUM(D181:D184)</f>
        <v>0</v>
      </c>
      <c r="E180" s="75">
        <f t="shared" si="37"/>
        <v>0</v>
      </c>
      <c r="F180" s="76">
        <f>SUM(C180:E180)</f>
        <v>2465000</v>
      </c>
      <c r="G180" s="76"/>
    </row>
    <row r="181" spans="1:7" s="21" customFormat="1" ht="27.75" hidden="1" customHeight="1">
      <c r="A181" s="109" t="s">
        <v>145</v>
      </c>
      <c r="B181" s="152" t="s">
        <v>143</v>
      </c>
      <c r="C181" s="121">
        <v>2465000</v>
      </c>
      <c r="D181" s="95"/>
      <c r="E181" s="122"/>
      <c r="F181" s="95">
        <f>SUM(C181:E181)</f>
        <v>2465000</v>
      </c>
      <c r="G181" s="89"/>
    </row>
    <row r="182" spans="1:7" s="21" customFormat="1" ht="25.5" hidden="1" customHeight="1">
      <c r="A182" s="108" t="s">
        <v>159</v>
      </c>
      <c r="B182" s="103"/>
      <c r="C182" s="123"/>
      <c r="D182" s="90"/>
      <c r="E182" s="90"/>
      <c r="F182" s="116"/>
      <c r="G182" s="92"/>
    </row>
    <row r="183" spans="1:7" s="21" customFormat="1" ht="29.25" hidden="1" customHeight="1">
      <c r="A183" s="130" t="s">
        <v>160</v>
      </c>
      <c r="B183" s="131"/>
      <c r="C183" s="123"/>
      <c r="D183" s="90"/>
      <c r="E183" s="90"/>
      <c r="F183" s="116"/>
      <c r="G183" s="92"/>
    </row>
    <row r="184" spans="1:7" s="21" customFormat="1" ht="24.75" hidden="1" customHeight="1">
      <c r="A184" s="111" t="s">
        <v>144</v>
      </c>
      <c r="B184" s="112"/>
      <c r="C184" s="132"/>
      <c r="D184" s="93"/>
      <c r="E184" s="93"/>
      <c r="F184" s="126"/>
      <c r="G184" s="101"/>
    </row>
    <row r="185" spans="1:7" s="106" customFormat="1" ht="24.75" customHeight="1">
      <c r="A185" s="124" t="s">
        <v>173</v>
      </c>
      <c r="B185" s="74"/>
      <c r="C185" s="178">
        <f>SUM(C186)</f>
        <v>4139200</v>
      </c>
      <c r="D185" s="178">
        <f t="shared" ref="D185:E185" si="38">SUM(D186)</f>
        <v>0</v>
      </c>
      <c r="E185" s="178">
        <f t="shared" si="38"/>
        <v>0</v>
      </c>
      <c r="F185" s="177">
        <f>SUM(C185:E185)</f>
        <v>4139200</v>
      </c>
      <c r="G185" s="76"/>
    </row>
    <row r="186" spans="1:7" s="106" customFormat="1" ht="24.75" hidden="1" customHeight="1">
      <c r="A186" s="169" t="s">
        <v>176</v>
      </c>
      <c r="B186" s="170"/>
      <c r="C186" s="171">
        <v>4139200</v>
      </c>
      <c r="D186" s="171"/>
      <c r="E186" s="171"/>
      <c r="F186" s="172">
        <f>SUM(C186:E186)</f>
        <v>4139200</v>
      </c>
      <c r="G186" s="172"/>
    </row>
    <row r="187" spans="1:7" s="106" customFormat="1" ht="24.75" hidden="1" customHeight="1">
      <c r="A187" s="168" t="s">
        <v>177</v>
      </c>
      <c r="B187" s="173"/>
      <c r="C187" s="146"/>
      <c r="D187" s="146"/>
      <c r="E187" s="174"/>
      <c r="F187" s="147"/>
      <c r="G187" s="147"/>
    </row>
    <row r="188" spans="1:7" s="21" customFormat="1" ht="23.25" hidden="1" customHeight="1">
      <c r="A188" s="167" t="s">
        <v>175</v>
      </c>
      <c r="B188" s="175" t="s">
        <v>180</v>
      </c>
      <c r="C188" s="121"/>
      <c r="D188" s="95"/>
      <c r="E188" s="122"/>
      <c r="F188" s="95"/>
      <c r="G188" s="89"/>
    </row>
    <row r="189" spans="1:7" s="21" customFormat="1" ht="19.5" hidden="1" customHeight="1">
      <c r="A189" s="158" t="s">
        <v>178</v>
      </c>
      <c r="B189" s="175" t="s">
        <v>181</v>
      </c>
      <c r="C189" s="123"/>
      <c r="D189" s="90"/>
      <c r="E189" s="90"/>
      <c r="F189" s="116"/>
      <c r="G189" s="92"/>
    </row>
    <row r="190" spans="1:7" s="21" customFormat="1" ht="24.75" hidden="1" customHeight="1">
      <c r="A190" s="167" t="s">
        <v>174</v>
      </c>
      <c r="B190" s="175" t="s">
        <v>182</v>
      </c>
      <c r="C190" s="123"/>
      <c r="D190" s="90"/>
      <c r="E190" s="90"/>
      <c r="F190" s="116"/>
      <c r="G190" s="92"/>
    </row>
    <row r="191" spans="1:7" s="21" customFormat="1" ht="24.75" hidden="1" customHeight="1">
      <c r="A191" s="111" t="s">
        <v>179</v>
      </c>
      <c r="B191" s="112"/>
      <c r="C191" s="132"/>
      <c r="D191" s="93"/>
      <c r="E191" s="93"/>
      <c r="F191" s="126"/>
      <c r="G191" s="101"/>
    </row>
    <row r="192" spans="1:7" ht="24" customHeight="1">
      <c r="A192" s="9" t="s">
        <v>10</v>
      </c>
      <c r="B192" s="10"/>
      <c r="C192" s="44">
        <f>SUM(C193)+C197+C204</f>
        <v>652200</v>
      </c>
      <c r="D192" s="44">
        <f t="shared" ref="D192:E192" si="39">SUM(D193)+D197+D204</f>
        <v>0</v>
      </c>
      <c r="E192" s="44">
        <f t="shared" si="39"/>
        <v>0</v>
      </c>
      <c r="F192" s="44">
        <f>SUM(C192:E192)</f>
        <v>652200</v>
      </c>
      <c r="G192" s="44"/>
    </row>
    <row r="193" spans="1:7" s="5" customFormat="1" ht="24" customHeight="1">
      <c r="A193" s="31" t="s">
        <v>5</v>
      </c>
      <c r="B193" s="28"/>
      <c r="C193" s="57">
        <f>SUM(C194:C196)</f>
        <v>0</v>
      </c>
      <c r="D193" s="57"/>
      <c r="E193" s="57">
        <f>SUM(E194:E196)</f>
        <v>0</v>
      </c>
      <c r="F193" s="58">
        <f t="shared" ref="F193:F197" si="40">SUM(C193:E193)</f>
        <v>0</v>
      </c>
      <c r="G193" s="58"/>
    </row>
    <row r="194" spans="1:7" ht="24" hidden="1" customHeight="1">
      <c r="A194" s="7" t="s">
        <v>2</v>
      </c>
      <c r="B194" s="8"/>
      <c r="C194" s="38"/>
      <c r="D194" s="38"/>
      <c r="E194" s="38"/>
      <c r="F194" s="38"/>
      <c r="G194" s="38"/>
    </row>
    <row r="195" spans="1:7" ht="24" hidden="1" customHeight="1">
      <c r="A195" s="7" t="s">
        <v>1</v>
      </c>
      <c r="B195" s="8"/>
      <c r="C195" s="38"/>
      <c r="D195" s="38"/>
      <c r="E195" s="38"/>
      <c r="F195" s="38"/>
      <c r="G195" s="38"/>
    </row>
    <row r="196" spans="1:7" ht="24" hidden="1" customHeight="1">
      <c r="A196" s="11" t="s">
        <v>0</v>
      </c>
      <c r="B196" s="12"/>
      <c r="C196" s="40"/>
      <c r="D196" s="40"/>
      <c r="E196" s="40"/>
      <c r="F196" s="40"/>
      <c r="G196" s="40"/>
    </row>
    <row r="197" spans="1:7" s="5" customFormat="1" ht="28.5" customHeight="1">
      <c r="A197" s="124" t="s">
        <v>62</v>
      </c>
      <c r="B197" s="74"/>
      <c r="C197" s="178">
        <f>SUM(C198:C199)</f>
        <v>652200</v>
      </c>
      <c r="D197" s="178">
        <f>SUM(D198:D199)</f>
        <v>0</v>
      </c>
      <c r="E197" s="178">
        <f>SUM(E198:E199)</f>
        <v>0</v>
      </c>
      <c r="F197" s="177">
        <f t="shared" si="40"/>
        <v>652200</v>
      </c>
      <c r="G197" s="76"/>
    </row>
    <row r="198" spans="1:7" s="29" customFormat="1" ht="24.95" hidden="1" customHeight="1">
      <c r="A198" s="81" t="s">
        <v>64</v>
      </c>
      <c r="B198" s="82"/>
      <c r="C198" s="83"/>
      <c r="D198" s="84"/>
      <c r="E198" s="84"/>
      <c r="F198" s="72"/>
      <c r="G198" s="42"/>
    </row>
    <row r="199" spans="1:7" s="29" customFormat="1" ht="24.95" hidden="1" customHeight="1">
      <c r="A199" s="27" t="s">
        <v>183</v>
      </c>
      <c r="B199" s="63" t="s">
        <v>65</v>
      </c>
      <c r="C199" s="179">
        <v>652200</v>
      </c>
      <c r="D199" s="180"/>
      <c r="E199" s="179"/>
      <c r="F199" s="181">
        <f t="shared" ref="F199" si="41">SUM(C199:E199)</f>
        <v>652200</v>
      </c>
      <c r="G199" s="42"/>
    </row>
    <row r="200" spans="1:7" s="29" customFormat="1" ht="24.95" hidden="1" customHeight="1">
      <c r="A200" s="27" t="s">
        <v>162</v>
      </c>
      <c r="B200" s="63" t="s">
        <v>66</v>
      </c>
      <c r="C200" s="64"/>
      <c r="D200" s="66"/>
      <c r="E200" s="66"/>
      <c r="F200" s="85"/>
      <c r="G200" s="42"/>
    </row>
    <row r="201" spans="1:7" s="29" customFormat="1" ht="24.95" hidden="1" customHeight="1">
      <c r="A201" s="14"/>
      <c r="B201" s="63" t="s">
        <v>67</v>
      </c>
      <c r="C201" s="64"/>
      <c r="D201" s="66"/>
      <c r="E201" s="66"/>
      <c r="F201" s="85"/>
      <c r="G201" s="42"/>
    </row>
    <row r="202" spans="1:7" s="29" customFormat="1" ht="24.95" hidden="1" customHeight="1">
      <c r="A202" s="14"/>
      <c r="B202" s="71" t="s">
        <v>68</v>
      </c>
      <c r="C202" s="64"/>
      <c r="D202" s="66"/>
      <c r="E202" s="66"/>
      <c r="F202" s="85"/>
      <c r="G202" s="42"/>
    </row>
    <row r="203" spans="1:7" s="29" customFormat="1" ht="24.95" hidden="1" customHeight="1">
      <c r="A203" s="30"/>
      <c r="B203" s="104" t="s">
        <v>63</v>
      </c>
      <c r="C203" s="69"/>
      <c r="D203" s="70"/>
      <c r="E203" s="70"/>
      <c r="F203" s="105"/>
      <c r="G203" s="43"/>
    </row>
    <row r="204" spans="1:7" s="25" customFormat="1" ht="24" customHeight="1">
      <c r="A204" s="124" t="s">
        <v>105</v>
      </c>
      <c r="B204" s="74"/>
      <c r="C204" s="75">
        <f>SUM(C205)</f>
        <v>0</v>
      </c>
      <c r="D204" s="75">
        <f t="shared" ref="D204:E204" si="42">SUM(D205)</f>
        <v>0</v>
      </c>
      <c r="E204" s="75">
        <f t="shared" si="42"/>
        <v>0</v>
      </c>
      <c r="F204" s="76">
        <f>SUM(C204:E204)</f>
        <v>0</v>
      </c>
      <c r="G204" s="76"/>
    </row>
    <row r="205" spans="1:7" s="21" customFormat="1" ht="24" hidden="1" customHeight="1">
      <c r="A205" s="16"/>
      <c r="B205" s="96"/>
      <c r="C205" s="95"/>
      <c r="D205" s="95"/>
      <c r="E205" s="95"/>
      <c r="F205" s="95"/>
      <c r="G205" s="89"/>
    </row>
    <row r="206" spans="1:7" s="21" customFormat="1" ht="24" hidden="1" customHeight="1">
      <c r="A206" s="30"/>
      <c r="B206" s="26"/>
      <c r="C206" s="93"/>
      <c r="D206" s="93"/>
      <c r="E206" s="93"/>
      <c r="F206" s="93"/>
      <c r="G206" s="101"/>
    </row>
    <row r="207" spans="1:7" ht="24" customHeight="1">
      <c r="A207" s="127" t="s">
        <v>9</v>
      </c>
      <c r="B207" s="128"/>
      <c r="C207" s="129">
        <f>SUM(C208)+C212+C216</f>
        <v>0</v>
      </c>
      <c r="D207" s="129">
        <f t="shared" ref="D207:E207" si="43">SUM(D208)+D212+D216</f>
        <v>0</v>
      </c>
      <c r="E207" s="129">
        <f t="shared" si="43"/>
        <v>0</v>
      </c>
      <c r="F207" s="129">
        <f>SUM(C207:E207)</f>
        <v>0</v>
      </c>
      <c r="G207" s="129"/>
    </row>
    <row r="208" spans="1:7" s="5" customFormat="1" ht="24" customHeight="1">
      <c r="A208" s="73" t="s">
        <v>5</v>
      </c>
      <c r="B208" s="74"/>
      <c r="C208" s="75">
        <f>SUM(C209:C211)</f>
        <v>0</v>
      </c>
      <c r="D208" s="75"/>
      <c r="E208" s="75">
        <f>SUM(E209:E211)</f>
        <v>0</v>
      </c>
      <c r="F208" s="76">
        <f t="shared" ref="F208:F216" si="44">SUM(C208:E208)</f>
        <v>0</v>
      </c>
      <c r="G208" s="76"/>
    </row>
    <row r="209" spans="1:7" ht="24" hidden="1" customHeight="1">
      <c r="A209" s="77" t="s">
        <v>2</v>
      </c>
      <c r="B209" s="78"/>
      <c r="C209" s="79"/>
      <c r="D209" s="79"/>
      <c r="E209" s="79"/>
      <c r="F209" s="79"/>
      <c r="G209" s="79"/>
    </row>
    <row r="210" spans="1:7" ht="24" hidden="1" customHeight="1">
      <c r="A210" s="77" t="s">
        <v>1</v>
      </c>
      <c r="B210" s="78"/>
      <c r="C210" s="79"/>
      <c r="D210" s="79"/>
      <c r="E210" s="79"/>
      <c r="F210" s="79"/>
      <c r="G210" s="79"/>
    </row>
    <row r="211" spans="1:7" ht="24" hidden="1" customHeight="1">
      <c r="A211" s="77" t="s">
        <v>0</v>
      </c>
      <c r="B211" s="78"/>
      <c r="C211" s="79"/>
      <c r="D211" s="79"/>
      <c r="E211" s="79"/>
      <c r="F211" s="79"/>
      <c r="G211" s="79"/>
    </row>
    <row r="212" spans="1:7" s="5" customFormat="1" ht="24" customHeight="1">
      <c r="A212" s="73" t="s">
        <v>4</v>
      </c>
      <c r="B212" s="74"/>
      <c r="C212" s="75">
        <f>SUM(C213:C215)</f>
        <v>0</v>
      </c>
      <c r="D212" s="75"/>
      <c r="E212" s="75">
        <f>SUM(E213:E215)</f>
        <v>0</v>
      </c>
      <c r="F212" s="76">
        <f t="shared" si="44"/>
        <v>0</v>
      </c>
      <c r="G212" s="76"/>
    </row>
    <row r="213" spans="1:7" ht="24" hidden="1" customHeight="1">
      <c r="A213" s="77" t="s">
        <v>2</v>
      </c>
      <c r="B213" s="78"/>
      <c r="C213" s="79"/>
      <c r="D213" s="79"/>
      <c r="E213" s="79"/>
      <c r="F213" s="79"/>
      <c r="G213" s="79"/>
    </row>
    <row r="214" spans="1:7" ht="24" hidden="1" customHeight="1">
      <c r="A214" s="77" t="s">
        <v>1</v>
      </c>
      <c r="B214" s="78"/>
      <c r="C214" s="79"/>
      <c r="D214" s="79"/>
      <c r="E214" s="79"/>
      <c r="F214" s="79"/>
      <c r="G214" s="79"/>
    </row>
    <row r="215" spans="1:7" ht="24" hidden="1" customHeight="1">
      <c r="A215" s="77" t="s">
        <v>0</v>
      </c>
      <c r="B215" s="78"/>
      <c r="C215" s="79"/>
      <c r="D215" s="79"/>
      <c r="E215" s="79"/>
      <c r="F215" s="79"/>
      <c r="G215" s="79"/>
    </row>
    <row r="216" spans="1:7" s="5" customFormat="1" ht="24" customHeight="1">
      <c r="A216" s="73" t="s">
        <v>3</v>
      </c>
      <c r="B216" s="74"/>
      <c r="C216" s="75">
        <f>SUM(C217:C219)</f>
        <v>0</v>
      </c>
      <c r="D216" s="75"/>
      <c r="E216" s="75">
        <f>SUM(E217:E219)</f>
        <v>0</v>
      </c>
      <c r="F216" s="76">
        <f t="shared" si="44"/>
        <v>0</v>
      </c>
      <c r="G216" s="76"/>
    </row>
    <row r="217" spans="1:7" ht="24" hidden="1" customHeight="1">
      <c r="A217" s="77" t="s">
        <v>2</v>
      </c>
      <c r="B217" s="78"/>
      <c r="C217" s="79"/>
      <c r="D217" s="79"/>
      <c r="E217" s="79"/>
      <c r="F217" s="79"/>
      <c r="G217" s="79"/>
    </row>
    <row r="218" spans="1:7" ht="24" hidden="1" customHeight="1">
      <c r="A218" s="77" t="s">
        <v>1</v>
      </c>
      <c r="B218" s="78"/>
      <c r="C218" s="79"/>
      <c r="D218" s="79"/>
      <c r="E218" s="79"/>
      <c r="F218" s="79"/>
      <c r="G218" s="79"/>
    </row>
    <row r="219" spans="1:7" ht="24" hidden="1" customHeight="1">
      <c r="A219" s="77" t="s">
        <v>0</v>
      </c>
      <c r="B219" s="78"/>
      <c r="C219" s="79"/>
      <c r="D219" s="79"/>
      <c r="E219" s="79"/>
      <c r="F219" s="79"/>
      <c r="G219" s="79"/>
    </row>
    <row r="220" spans="1:7" s="5" customFormat="1" ht="24" customHeight="1">
      <c r="A220" s="9" t="s">
        <v>8</v>
      </c>
      <c r="B220" s="10"/>
      <c r="C220" s="44">
        <f>SUM(C221)+C225</f>
        <v>1500000</v>
      </c>
      <c r="D220" s="44">
        <f t="shared" ref="D220:E220" si="45">SUM(D221)+D225</f>
        <v>0</v>
      </c>
      <c r="E220" s="44">
        <f t="shared" si="45"/>
        <v>0</v>
      </c>
      <c r="F220" s="44">
        <f>SUM(C220:E220)</f>
        <v>1500000</v>
      </c>
      <c r="G220" s="44"/>
    </row>
    <row r="221" spans="1:7" s="5" customFormat="1" ht="24" customHeight="1">
      <c r="A221" s="124" t="s">
        <v>5</v>
      </c>
      <c r="B221" s="74"/>
      <c r="C221" s="75">
        <f>SUM(C222:C224)</f>
        <v>0</v>
      </c>
      <c r="D221" s="75">
        <f t="shared" ref="D221:E221" si="46">SUM(D222:D224)</f>
        <v>0</v>
      </c>
      <c r="E221" s="75">
        <f t="shared" si="46"/>
        <v>0</v>
      </c>
      <c r="F221" s="76">
        <f t="shared" ref="F221:F225" si="47">SUM(C221:E221)</f>
        <v>0</v>
      </c>
      <c r="G221" s="76"/>
    </row>
    <row r="222" spans="1:7" ht="24" hidden="1" customHeight="1">
      <c r="A222" s="77" t="s">
        <v>2</v>
      </c>
      <c r="B222" s="78"/>
      <c r="C222" s="79"/>
      <c r="D222" s="79"/>
      <c r="E222" s="79"/>
      <c r="F222" s="79"/>
      <c r="G222" s="79"/>
    </row>
    <row r="223" spans="1:7" ht="24" hidden="1" customHeight="1">
      <c r="A223" s="77" t="s">
        <v>1</v>
      </c>
      <c r="B223" s="78"/>
      <c r="C223" s="79"/>
      <c r="D223" s="79"/>
      <c r="E223" s="79"/>
      <c r="F223" s="79"/>
      <c r="G223" s="79"/>
    </row>
    <row r="224" spans="1:7" ht="24" hidden="1" customHeight="1">
      <c r="A224" s="77" t="s">
        <v>0</v>
      </c>
      <c r="B224" s="78"/>
      <c r="C224" s="79"/>
      <c r="D224" s="79"/>
      <c r="E224" s="79"/>
      <c r="F224" s="79"/>
      <c r="G224" s="79"/>
    </row>
    <row r="225" spans="1:7" s="5" customFormat="1" ht="24" customHeight="1">
      <c r="A225" s="124" t="s">
        <v>146</v>
      </c>
      <c r="B225" s="74"/>
      <c r="C225" s="75">
        <f>SUM(C226:C227)</f>
        <v>1500000</v>
      </c>
      <c r="D225" s="75"/>
      <c r="E225" s="75">
        <f>SUM(E226:E227)</f>
        <v>0</v>
      </c>
      <c r="F225" s="76">
        <f t="shared" si="47"/>
        <v>1500000</v>
      </c>
      <c r="G225" s="76"/>
    </row>
    <row r="226" spans="1:7" s="158" customFormat="1" ht="28.5" hidden="1" customHeight="1">
      <c r="A226" s="153" t="s">
        <v>149</v>
      </c>
      <c r="B226" s="154" t="s">
        <v>147</v>
      </c>
      <c r="C226" s="155">
        <v>1500000</v>
      </c>
      <c r="D226" s="156"/>
      <c r="E226" s="156"/>
      <c r="F226" s="156">
        <f>SUM(C226:E226)</f>
        <v>1500000</v>
      </c>
      <c r="G226" s="157"/>
    </row>
    <row r="227" spans="1:7" s="162" customFormat="1" ht="24" hidden="1" customHeight="1">
      <c r="A227" s="159" t="s">
        <v>148</v>
      </c>
      <c r="B227" s="160"/>
      <c r="C227" s="161"/>
      <c r="D227" s="161"/>
      <c r="E227" s="161"/>
      <c r="F227" s="161"/>
      <c r="G227" s="161"/>
    </row>
    <row r="228" spans="1:7" s="5" customFormat="1" ht="24" customHeight="1">
      <c r="A228" s="9" t="s">
        <v>7</v>
      </c>
      <c r="B228" s="10"/>
      <c r="C228" s="44">
        <f>SUM(C241)+C245</f>
        <v>0</v>
      </c>
      <c r="D228" s="44">
        <f t="shared" ref="D228:E228" si="48">SUM(D241)+D245</f>
        <v>0</v>
      </c>
      <c r="E228" s="44">
        <f t="shared" si="48"/>
        <v>0</v>
      </c>
      <c r="F228" s="44">
        <f>SUM(C228:E228)</f>
        <v>0</v>
      </c>
      <c r="G228" s="44"/>
    </row>
    <row r="229" spans="1:7" s="5" customFormat="1" ht="24" hidden="1" customHeight="1">
      <c r="A229" s="73" t="s">
        <v>5</v>
      </c>
      <c r="B229" s="74"/>
      <c r="C229" s="75">
        <f>SUM(C230:C232)</f>
        <v>0</v>
      </c>
      <c r="D229" s="75"/>
      <c r="E229" s="75">
        <f>SUM(E230:E232)</f>
        <v>0</v>
      </c>
      <c r="F229" s="76">
        <f t="shared" ref="F229:F245" si="49">SUM(C229:E229)</f>
        <v>0</v>
      </c>
      <c r="G229" s="76" t="e">
        <f>SUM(F229,#REF!)</f>
        <v>#REF!</v>
      </c>
    </row>
    <row r="230" spans="1:7" ht="24" hidden="1" customHeight="1">
      <c r="A230" s="77" t="s">
        <v>2</v>
      </c>
      <c r="B230" s="78"/>
      <c r="C230" s="79"/>
      <c r="D230" s="79"/>
      <c r="E230" s="79"/>
      <c r="F230" s="79">
        <f t="shared" si="49"/>
        <v>0</v>
      </c>
      <c r="G230" s="79" t="e">
        <f>SUM(#REF!,F230)</f>
        <v>#REF!</v>
      </c>
    </row>
    <row r="231" spans="1:7" ht="24" hidden="1" customHeight="1">
      <c r="A231" s="77" t="s">
        <v>1</v>
      </c>
      <c r="B231" s="78"/>
      <c r="C231" s="79"/>
      <c r="D231" s="79"/>
      <c r="E231" s="79"/>
      <c r="F231" s="79">
        <f t="shared" si="49"/>
        <v>0</v>
      </c>
      <c r="G231" s="79" t="e">
        <f>SUM(#REF!,F231)</f>
        <v>#REF!</v>
      </c>
    </row>
    <row r="232" spans="1:7" ht="24" hidden="1" customHeight="1">
      <c r="A232" s="77" t="s">
        <v>0</v>
      </c>
      <c r="B232" s="78"/>
      <c r="C232" s="79"/>
      <c r="D232" s="79"/>
      <c r="E232" s="79"/>
      <c r="F232" s="79">
        <f t="shared" si="49"/>
        <v>0</v>
      </c>
      <c r="G232" s="79" t="e">
        <f>SUM(#REF!,F232)</f>
        <v>#REF!</v>
      </c>
    </row>
    <row r="233" spans="1:7" s="5" customFormat="1" ht="24" hidden="1" customHeight="1">
      <c r="A233" s="73" t="s">
        <v>4</v>
      </c>
      <c r="B233" s="74"/>
      <c r="C233" s="75">
        <f>SUM(C234:C236)</f>
        <v>0</v>
      </c>
      <c r="D233" s="75"/>
      <c r="E233" s="75">
        <f>SUM(E234:E236)</f>
        <v>0</v>
      </c>
      <c r="F233" s="76">
        <f t="shared" si="49"/>
        <v>0</v>
      </c>
      <c r="G233" s="76" t="e">
        <f>SUM(F233,#REF!)</f>
        <v>#REF!</v>
      </c>
    </row>
    <row r="234" spans="1:7" ht="24" hidden="1" customHeight="1">
      <c r="A234" s="77" t="s">
        <v>2</v>
      </c>
      <c r="B234" s="78"/>
      <c r="C234" s="79"/>
      <c r="D234" s="79"/>
      <c r="E234" s="79"/>
      <c r="F234" s="79">
        <f t="shared" si="49"/>
        <v>0</v>
      </c>
      <c r="G234" s="79" t="e">
        <f>SUM(#REF!,F234)</f>
        <v>#REF!</v>
      </c>
    </row>
    <row r="235" spans="1:7" ht="24" hidden="1" customHeight="1">
      <c r="A235" s="77" t="s">
        <v>1</v>
      </c>
      <c r="B235" s="78"/>
      <c r="C235" s="79"/>
      <c r="D235" s="79"/>
      <c r="E235" s="79"/>
      <c r="F235" s="79">
        <f t="shared" si="49"/>
        <v>0</v>
      </c>
      <c r="G235" s="79" t="e">
        <f>SUM(#REF!,F235)</f>
        <v>#REF!</v>
      </c>
    </row>
    <row r="236" spans="1:7" ht="24" hidden="1" customHeight="1">
      <c r="A236" s="77" t="s">
        <v>0</v>
      </c>
      <c r="B236" s="78"/>
      <c r="C236" s="79"/>
      <c r="D236" s="79"/>
      <c r="E236" s="79"/>
      <c r="F236" s="79">
        <f t="shared" si="49"/>
        <v>0</v>
      </c>
      <c r="G236" s="79" t="e">
        <f>SUM(#REF!,F236)</f>
        <v>#REF!</v>
      </c>
    </row>
    <row r="237" spans="1:7" s="5" customFormat="1" ht="24" hidden="1" customHeight="1">
      <c r="A237" s="73" t="s">
        <v>3</v>
      </c>
      <c r="B237" s="74"/>
      <c r="C237" s="75">
        <f>SUM(C238:C240)</f>
        <v>0</v>
      </c>
      <c r="D237" s="75"/>
      <c r="E237" s="75">
        <f>SUM(E238:E240)</f>
        <v>0</v>
      </c>
      <c r="F237" s="76">
        <f t="shared" si="49"/>
        <v>0</v>
      </c>
      <c r="G237" s="76" t="e">
        <f>SUM(F237,#REF!)</f>
        <v>#REF!</v>
      </c>
    </row>
    <row r="238" spans="1:7" ht="24" hidden="1" customHeight="1">
      <c r="A238" s="77" t="s">
        <v>2</v>
      </c>
      <c r="B238" s="78"/>
      <c r="C238" s="79"/>
      <c r="D238" s="79"/>
      <c r="E238" s="79"/>
      <c r="F238" s="79">
        <f t="shared" si="49"/>
        <v>0</v>
      </c>
      <c r="G238" s="79" t="e">
        <f>SUM(#REF!,F238)</f>
        <v>#REF!</v>
      </c>
    </row>
    <row r="239" spans="1:7" ht="24" hidden="1" customHeight="1">
      <c r="A239" s="77" t="s">
        <v>1</v>
      </c>
      <c r="B239" s="78"/>
      <c r="C239" s="79"/>
      <c r="D239" s="79"/>
      <c r="E239" s="79"/>
      <c r="F239" s="79">
        <f t="shared" si="49"/>
        <v>0</v>
      </c>
      <c r="G239" s="79" t="e">
        <f>SUM(#REF!,F239)</f>
        <v>#REF!</v>
      </c>
    </row>
    <row r="240" spans="1:7" ht="24" hidden="1" customHeight="1">
      <c r="A240" s="77" t="s">
        <v>0</v>
      </c>
      <c r="B240" s="78"/>
      <c r="C240" s="79"/>
      <c r="D240" s="79"/>
      <c r="E240" s="79"/>
      <c r="F240" s="79">
        <f t="shared" si="49"/>
        <v>0</v>
      </c>
      <c r="G240" s="79" t="e">
        <f>SUM(#REF!,F240)</f>
        <v>#REF!</v>
      </c>
    </row>
    <row r="241" spans="1:7" s="106" customFormat="1" ht="24" customHeight="1">
      <c r="A241" s="124" t="s">
        <v>161</v>
      </c>
      <c r="B241" s="74"/>
      <c r="C241" s="75">
        <f>SUM(C242:C244)</f>
        <v>0</v>
      </c>
      <c r="D241" s="75"/>
      <c r="E241" s="75">
        <f>SUM(E242:E244)</f>
        <v>0</v>
      </c>
      <c r="F241" s="76">
        <f t="shared" si="49"/>
        <v>0</v>
      </c>
      <c r="G241" s="76"/>
    </row>
    <row r="242" spans="1:7" ht="24" hidden="1" customHeight="1">
      <c r="A242" s="77" t="s">
        <v>2</v>
      </c>
      <c r="B242" s="78"/>
      <c r="C242" s="79"/>
      <c r="D242" s="79"/>
      <c r="E242" s="79"/>
      <c r="F242" s="79"/>
      <c r="G242" s="79"/>
    </row>
    <row r="243" spans="1:7" ht="24" hidden="1" customHeight="1">
      <c r="A243" s="77" t="s">
        <v>1</v>
      </c>
      <c r="B243" s="78"/>
      <c r="C243" s="79"/>
      <c r="D243" s="79"/>
      <c r="E243" s="79"/>
      <c r="F243" s="79"/>
      <c r="G243" s="79"/>
    </row>
    <row r="244" spans="1:7" ht="24" hidden="1" customHeight="1">
      <c r="A244" s="77" t="s">
        <v>0</v>
      </c>
      <c r="B244" s="78"/>
      <c r="C244" s="79"/>
      <c r="D244" s="79"/>
      <c r="E244" s="79"/>
      <c r="F244" s="79"/>
      <c r="G244" s="79"/>
    </row>
    <row r="245" spans="1:7" s="106" customFormat="1" ht="24" customHeight="1">
      <c r="A245" s="73" t="s">
        <v>4</v>
      </c>
      <c r="B245" s="74"/>
      <c r="C245" s="75">
        <f>SUM(C246:C248)</f>
        <v>0</v>
      </c>
      <c r="D245" s="75"/>
      <c r="E245" s="75">
        <f>SUM(E246:E248)</f>
        <v>0</v>
      </c>
      <c r="F245" s="76">
        <f t="shared" si="49"/>
        <v>0</v>
      </c>
      <c r="G245" s="76"/>
    </row>
    <row r="246" spans="1:7" ht="24" hidden="1" customHeight="1">
      <c r="A246" s="77" t="s">
        <v>2</v>
      </c>
      <c r="B246" s="78"/>
      <c r="C246" s="79"/>
      <c r="D246" s="79"/>
      <c r="E246" s="79"/>
      <c r="F246" s="79"/>
      <c r="G246" s="79"/>
    </row>
    <row r="247" spans="1:7" ht="24" hidden="1" customHeight="1">
      <c r="A247" s="77" t="s">
        <v>1</v>
      </c>
      <c r="B247" s="78"/>
      <c r="C247" s="79"/>
      <c r="D247" s="79"/>
      <c r="E247" s="79"/>
      <c r="F247" s="79"/>
      <c r="G247" s="79"/>
    </row>
    <row r="248" spans="1:7" ht="24" hidden="1" customHeight="1">
      <c r="A248" s="77" t="s">
        <v>0</v>
      </c>
      <c r="B248" s="78"/>
      <c r="C248" s="79"/>
      <c r="D248" s="79"/>
      <c r="E248" s="79"/>
      <c r="F248" s="79"/>
      <c r="G248" s="79"/>
    </row>
    <row r="249" spans="1:7" s="5" customFormat="1" ht="24" customHeight="1">
      <c r="A249" s="127" t="s">
        <v>6</v>
      </c>
      <c r="B249" s="128"/>
      <c r="C249" s="129">
        <f>SUM(C272+C265+C261+C258+C252+C250)</f>
        <v>4746550</v>
      </c>
      <c r="D249" s="129">
        <f>SUM(D272+D265+D261+D258+D252+D250)</f>
        <v>0</v>
      </c>
      <c r="E249" s="129">
        <f>SUM(E272+E265+E261+E258+E252+E250)</f>
        <v>50000</v>
      </c>
      <c r="F249" s="129">
        <f>SUM(C249:E249)</f>
        <v>4796550</v>
      </c>
      <c r="G249" s="129"/>
    </row>
    <row r="250" spans="1:7" s="5" customFormat="1" ht="24" customHeight="1">
      <c r="A250" s="31" t="s">
        <v>5</v>
      </c>
      <c r="B250" s="28"/>
      <c r="C250" s="57">
        <f>SUM(C251:C251)</f>
        <v>0</v>
      </c>
      <c r="D250" s="57">
        <f>SUM(D251:D251)</f>
        <v>0</v>
      </c>
      <c r="E250" s="57">
        <f>SUM(E251:E251)</f>
        <v>0</v>
      </c>
      <c r="F250" s="58">
        <f>SUM(C250:E250)</f>
        <v>0</v>
      </c>
      <c r="G250" s="58"/>
    </row>
    <row r="251" spans="1:7" ht="24" hidden="1" customHeight="1">
      <c r="A251" s="11" t="s">
        <v>2</v>
      </c>
      <c r="B251" s="12"/>
      <c r="C251" s="40"/>
      <c r="D251" s="40"/>
      <c r="E251" s="40"/>
      <c r="F251" s="40">
        <f t="shared" ref="F251:F256" si="50">SUM(C251:E251)</f>
        <v>0</v>
      </c>
      <c r="G251" s="40"/>
    </row>
    <row r="252" spans="1:7" s="5" customFormat="1" ht="24" customHeight="1">
      <c r="A252" s="124" t="s">
        <v>26</v>
      </c>
      <c r="B252" s="74"/>
      <c r="C252" s="75">
        <f>SUM(C253:C254)</f>
        <v>0</v>
      </c>
      <c r="D252" s="75">
        <f>SUM(D253:D254)</f>
        <v>0</v>
      </c>
      <c r="E252" s="75">
        <f>SUM(E253:E254)</f>
        <v>0</v>
      </c>
      <c r="F252" s="76">
        <f>SUM(C252:E252)</f>
        <v>0</v>
      </c>
      <c r="G252" s="76"/>
    </row>
    <row r="253" spans="1:7" s="21" customFormat="1" ht="24" hidden="1" customHeight="1">
      <c r="A253" s="16"/>
      <c r="B253" s="96"/>
      <c r="C253" s="39"/>
      <c r="D253" s="39"/>
      <c r="E253" s="39"/>
      <c r="F253" s="39">
        <f t="shared" si="50"/>
        <v>0</v>
      </c>
      <c r="G253" s="39"/>
    </row>
    <row r="254" spans="1:7" s="21" customFormat="1" ht="24" hidden="1" customHeight="1">
      <c r="A254" s="30"/>
      <c r="B254" s="26"/>
      <c r="C254" s="40"/>
      <c r="D254" s="40"/>
      <c r="E254" s="40"/>
      <c r="F254" s="40"/>
      <c r="G254" s="40"/>
    </row>
    <row r="255" spans="1:7" s="5" customFormat="1" ht="24" customHeight="1">
      <c r="A255" s="124" t="s">
        <v>50</v>
      </c>
      <c r="B255" s="74"/>
      <c r="C255" s="75">
        <f>SUM(C256:C257)</f>
        <v>0</v>
      </c>
      <c r="D255" s="75"/>
      <c r="E255" s="75">
        <f>SUM(E256:E257)</f>
        <v>0</v>
      </c>
      <c r="F255" s="76">
        <f t="shared" si="50"/>
        <v>0</v>
      </c>
      <c r="G255" s="76"/>
    </row>
    <row r="256" spans="1:7" ht="24" hidden="1" customHeight="1">
      <c r="A256" s="16"/>
      <c r="B256" s="96"/>
      <c r="C256" s="39"/>
      <c r="D256" s="39"/>
      <c r="E256" s="39"/>
      <c r="F256" s="39">
        <f t="shared" si="50"/>
        <v>0</v>
      </c>
      <c r="G256" s="39"/>
    </row>
    <row r="257" spans="1:7" ht="24" hidden="1" customHeight="1">
      <c r="A257" s="30"/>
      <c r="B257" s="12"/>
      <c r="C257" s="40"/>
      <c r="D257" s="40"/>
      <c r="E257" s="40"/>
      <c r="F257" s="40"/>
      <c r="G257" s="40"/>
    </row>
    <row r="258" spans="1:7" s="18" customFormat="1" ht="24" customHeight="1">
      <c r="A258" s="124" t="s">
        <v>58</v>
      </c>
      <c r="B258" s="74"/>
      <c r="C258" s="75">
        <f>SUM(C259:C260)</f>
        <v>2000000</v>
      </c>
      <c r="D258" s="75">
        <f t="shared" ref="D258:E258" si="51">SUM(D259:D260)</f>
        <v>0</v>
      </c>
      <c r="E258" s="75">
        <f t="shared" si="51"/>
        <v>0</v>
      </c>
      <c r="F258" s="76">
        <f t="shared" ref="F258" si="52">SUM(C258:E258)</f>
        <v>2000000</v>
      </c>
      <c r="G258" s="76"/>
    </row>
    <row r="259" spans="1:7" s="21" customFormat="1" ht="24" hidden="1" customHeight="1">
      <c r="A259" s="16" t="s">
        <v>83</v>
      </c>
      <c r="B259" s="148"/>
      <c r="C259" s="39">
        <v>2000000</v>
      </c>
      <c r="D259" s="39"/>
      <c r="E259" s="39"/>
      <c r="F259" s="39">
        <f>SUM(C259:E259)</f>
        <v>2000000</v>
      </c>
      <c r="G259" s="45"/>
    </row>
    <row r="260" spans="1:7" s="21" customFormat="1" ht="24" hidden="1" customHeight="1">
      <c r="A260" s="30" t="s">
        <v>59</v>
      </c>
      <c r="B260" s="32"/>
      <c r="C260" s="40"/>
      <c r="D260" s="40"/>
      <c r="E260" s="40"/>
      <c r="F260" s="40"/>
      <c r="G260" s="47"/>
    </row>
    <row r="261" spans="1:7" s="18" customFormat="1" ht="24" customHeight="1">
      <c r="A261" s="31" t="s">
        <v>30</v>
      </c>
      <c r="B261" s="28"/>
      <c r="C261" s="57">
        <f>SUM(C262:C264)</f>
        <v>2500000</v>
      </c>
      <c r="D261" s="57">
        <f t="shared" ref="D261:E261" si="53">SUM(D262:D264)</f>
        <v>0</v>
      </c>
      <c r="E261" s="57">
        <f t="shared" si="53"/>
        <v>0</v>
      </c>
      <c r="F261" s="58">
        <f t="shared" ref="F261" si="54">SUM(C261:E261)</f>
        <v>2500000</v>
      </c>
      <c r="G261" s="58"/>
    </row>
    <row r="262" spans="1:7" s="21" customFormat="1" ht="24" hidden="1" customHeight="1">
      <c r="A262" s="14" t="s">
        <v>84</v>
      </c>
      <c r="B262" s="20" t="s">
        <v>87</v>
      </c>
      <c r="C262" s="38">
        <v>2500000</v>
      </c>
      <c r="D262" s="38"/>
      <c r="E262" s="38"/>
      <c r="F262" s="38">
        <f>SUM(C262:E262)</f>
        <v>2500000</v>
      </c>
      <c r="G262" s="46"/>
    </row>
    <row r="263" spans="1:7" s="21" customFormat="1" ht="24" hidden="1" customHeight="1">
      <c r="A263" s="14" t="s">
        <v>85</v>
      </c>
      <c r="B263" s="20" t="s">
        <v>88</v>
      </c>
      <c r="C263" s="38"/>
      <c r="D263" s="38"/>
      <c r="E263" s="38"/>
      <c r="F263" s="38"/>
      <c r="G263" s="46"/>
    </row>
    <row r="264" spans="1:7" s="21" customFormat="1" ht="24" hidden="1" customHeight="1">
      <c r="A264" s="30" t="s">
        <v>86</v>
      </c>
      <c r="B264" s="24" t="s">
        <v>89</v>
      </c>
      <c r="C264" s="40"/>
      <c r="D264" s="40"/>
      <c r="E264" s="40"/>
      <c r="F264" s="40"/>
      <c r="G264" s="47"/>
    </row>
    <row r="265" spans="1:7" s="25" customFormat="1" ht="35.25" customHeight="1">
      <c r="A265" s="124" t="s">
        <v>107</v>
      </c>
      <c r="B265" s="74"/>
      <c r="C265" s="196">
        <f>SUM(C266:C271)</f>
        <v>246550</v>
      </c>
      <c r="D265" s="196">
        <f>SUM(D266:D271)</f>
        <v>0</v>
      </c>
      <c r="E265" s="196">
        <f>SUM(E266:E271)</f>
        <v>0</v>
      </c>
      <c r="F265" s="197">
        <f t="shared" ref="F265" si="55">SUM(C265:E265)</f>
        <v>246550</v>
      </c>
      <c r="G265" s="76"/>
    </row>
    <row r="266" spans="1:7" s="21" customFormat="1" ht="24.95" hidden="1" customHeight="1">
      <c r="A266" s="190" t="s">
        <v>196</v>
      </c>
      <c r="B266" s="191" t="s">
        <v>109</v>
      </c>
      <c r="C266" s="194">
        <v>246550</v>
      </c>
      <c r="D266" s="195"/>
      <c r="E266" s="195"/>
      <c r="F266" s="195">
        <f>SUM(C266:E266)</f>
        <v>246550</v>
      </c>
      <c r="G266" s="89"/>
    </row>
    <row r="267" spans="1:7" s="21" customFormat="1" ht="24.95" hidden="1" customHeight="1">
      <c r="A267" s="107" t="s">
        <v>197</v>
      </c>
      <c r="B267" s="192" t="s">
        <v>198</v>
      </c>
      <c r="C267" s="91"/>
      <c r="D267" s="91"/>
      <c r="E267" s="91"/>
      <c r="F267" s="91"/>
      <c r="G267" s="92"/>
    </row>
    <row r="268" spans="1:7" s="21" customFormat="1" ht="24.95" hidden="1" customHeight="1">
      <c r="A268" s="193" t="s">
        <v>199</v>
      </c>
      <c r="B268" s="192"/>
      <c r="C268" s="91"/>
      <c r="D268" s="91"/>
      <c r="E268" s="91"/>
      <c r="F268" s="91"/>
      <c r="G268" s="92"/>
    </row>
    <row r="269" spans="1:7" s="21" customFormat="1" ht="24.95" hidden="1" customHeight="1">
      <c r="A269" s="107" t="s">
        <v>200</v>
      </c>
      <c r="B269" s="192"/>
      <c r="C269" s="91"/>
      <c r="D269" s="91"/>
      <c r="E269" s="91"/>
      <c r="F269" s="91"/>
      <c r="G269" s="92"/>
    </row>
    <row r="270" spans="1:7" s="21" customFormat="1" ht="24.95" hidden="1" customHeight="1">
      <c r="A270" s="107" t="s">
        <v>201</v>
      </c>
      <c r="B270" s="192"/>
      <c r="C270" s="91"/>
      <c r="D270" s="91"/>
      <c r="E270" s="91"/>
      <c r="F270" s="91"/>
      <c r="G270" s="92"/>
    </row>
    <row r="271" spans="1:7" s="21" customFormat="1" ht="24.95" hidden="1" customHeight="1">
      <c r="A271" s="107" t="s">
        <v>202</v>
      </c>
      <c r="B271" s="192"/>
      <c r="C271" s="91"/>
      <c r="D271" s="91"/>
      <c r="E271" s="91"/>
      <c r="F271" s="91"/>
      <c r="G271" s="92"/>
    </row>
    <row r="272" spans="1:7" s="106" customFormat="1" ht="24" customHeight="1">
      <c r="A272" s="124" t="s">
        <v>150</v>
      </c>
      <c r="B272" s="74"/>
      <c r="C272" s="75">
        <f>SUM(C273)</f>
        <v>0</v>
      </c>
      <c r="D272" s="75">
        <f t="shared" ref="D272:E272" si="56">SUM(D273)</f>
        <v>0</v>
      </c>
      <c r="E272" s="75">
        <f t="shared" si="56"/>
        <v>50000</v>
      </c>
      <c r="F272" s="76">
        <f t="shared" ref="F272" si="57">SUM(C272:E272)</f>
        <v>50000</v>
      </c>
      <c r="G272" s="76"/>
    </row>
    <row r="273" spans="1:7" s="21" customFormat="1" ht="39.75" hidden="1" customHeight="1">
      <c r="A273" s="163" t="s">
        <v>151</v>
      </c>
      <c r="B273" s="164"/>
      <c r="C273" s="98"/>
      <c r="D273" s="98"/>
      <c r="E273" s="165">
        <v>50000</v>
      </c>
      <c r="F273" s="166"/>
      <c r="G273" s="164"/>
    </row>
    <row r="274" spans="1:7" ht="24" customHeight="1">
      <c r="E274" s="49"/>
      <c r="F274" s="49"/>
    </row>
    <row r="275" spans="1:7" ht="9.9499999999999993" customHeight="1">
      <c r="E275" s="49"/>
      <c r="F275" s="49"/>
    </row>
    <row r="276" spans="1:7" ht="24" customHeight="1">
      <c r="E276" s="50"/>
      <c r="F276" s="50"/>
    </row>
    <row r="277" spans="1:7" ht="9.9499999999999993" customHeight="1">
      <c r="E277" s="50"/>
      <c r="F277" s="50"/>
    </row>
  </sheetData>
  <mergeCells count="7">
    <mergeCell ref="A1:G1"/>
    <mergeCell ref="A2:G2"/>
    <mergeCell ref="A3:G3"/>
    <mergeCell ref="A5:A6"/>
    <mergeCell ref="B5:B6"/>
    <mergeCell ref="C5:F5"/>
    <mergeCell ref="G5:G6"/>
  </mergeCells>
  <printOptions horizontalCentered="1"/>
  <pageMargins left="0" right="0" top="0.39370078740157483" bottom="0.39370078740157483" header="0.19685039370078741" footer="0.19685039370078741"/>
  <pageSetup paperSize="9" scale="65" orientation="portrait" r:id="rId1"/>
  <headerFooter>
    <oddHeader>&amp;Rแบบฟอร์มเขต</oddHeader>
    <oddFooter>&amp;C&amp;"TH SarabunPSK,ตัวหนา"&amp;14แบบฟอร์มสำนักงานปศุสัตว์เขต  หน้า &amp;P</oddFooter>
  </headerFooter>
  <rowBreaks count="5" manualBreakCount="5">
    <brk id="102" max="16383" man="1"/>
    <brk id="137" max="16383" man="1"/>
    <brk id="191" max="16383" man="1"/>
    <brk id="206" max="11" man="1"/>
    <brk id="2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ปศข.</vt:lpstr>
      <vt:lpstr>Sheet1</vt:lpstr>
      <vt:lpstr>ปศข.!Print_Titles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Sysnonym</dc:creator>
  <cp:lastModifiedBy>Corporate Edition</cp:lastModifiedBy>
  <cp:lastPrinted>2017-08-18T11:07:40Z</cp:lastPrinted>
  <dcterms:created xsi:type="dcterms:W3CDTF">2017-05-22T08:29:52Z</dcterms:created>
  <dcterms:modified xsi:type="dcterms:W3CDTF">2017-08-31T11:17:19Z</dcterms:modified>
</cp:coreProperties>
</file>